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80" windowHeight="12420"/>
  </bookViews>
  <sheets>
    <sheet name="Amb" sheetId="1" r:id="rId1"/>
    <sheet name="Ricoveri" sheetId="2" r:id="rId2"/>
  </sheets>
  <calcPr calcId="124519"/>
</workbook>
</file>

<file path=xl/calcChain.xml><?xml version="1.0" encoding="utf-8"?>
<calcChain xmlns="http://schemas.openxmlformats.org/spreadsheetml/2006/main">
  <c r="C71" i="1"/>
  <c r="C70"/>
  <c r="C68"/>
  <c r="C67"/>
  <c r="C66"/>
  <c r="C16"/>
  <c r="E81" i="2" l="1"/>
  <c r="D68" i="1"/>
  <c r="D67"/>
  <c r="E102"/>
  <c r="C103" l="1"/>
  <c r="D103"/>
  <c r="E103" l="1"/>
  <c r="E71" i="2"/>
  <c r="E72"/>
  <c r="E73"/>
  <c r="E74"/>
  <c r="E75"/>
  <c r="E76"/>
  <c r="E77"/>
  <c r="E78"/>
  <c r="E79"/>
  <c r="E80"/>
  <c r="E3"/>
  <c r="E4"/>
  <c r="E5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100" i="1" l="1"/>
  <c r="E99"/>
  <c r="E101" l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64"/>
  <c r="E65"/>
  <c r="E66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9"/>
  <c r="E90"/>
  <c r="E91"/>
  <c r="E92"/>
  <c r="E93"/>
  <c r="E94"/>
  <c r="E95"/>
  <c r="E96"/>
  <c r="E97"/>
  <c r="E98"/>
  <c r="E3"/>
  <c r="E68" l="1"/>
  <c r="E62" l="1"/>
  <c r="E67"/>
</calcChain>
</file>

<file path=xl/sharedStrings.xml><?xml version="1.0" encoding="utf-8"?>
<sst xmlns="http://schemas.openxmlformats.org/spreadsheetml/2006/main" count="193" uniqueCount="127">
  <si>
    <t>SSN</t>
  </si>
  <si>
    <t>5-Libera Professione</t>
  </si>
  <si>
    <t>Unità di Budget</t>
  </si>
  <si>
    <t>414-Neuropsichiatria infantile</t>
  </si>
  <si>
    <t>415-Audiovestibologia pediatrica</t>
  </si>
  <si>
    <t>416-Laboratorio analisi - SMEL specializzato in citogenetica e genetica medica</t>
  </si>
  <si>
    <t>420c-Oncoematologia pediatrica</t>
  </si>
  <si>
    <t>422-Urologia pediatrica</t>
  </si>
  <si>
    <t>423-Ostetricia e ginecologia - Cittiglio</t>
  </si>
  <si>
    <t>436b-Ortopedia e traumatologia - Luino</t>
  </si>
  <si>
    <t>437-Odontostomatologia</t>
  </si>
  <si>
    <t>438-Neuroradiologia</t>
  </si>
  <si>
    <t>439-Urologia</t>
  </si>
  <si>
    <t>440-Otorinolaringoiatria</t>
  </si>
  <si>
    <t>442-Oculistica</t>
  </si>
  <si>
    <t>443-Neurochirurgia</t>
  </si>
  <si>
    <t>446-Ematologia</t>
  </si>
  <si>
    <t>447a-Endocrinologia</t>
  </si>
  <si>
    <t>447b-Diabetologia</t>
  </si>
  <si>
    <t>448-Nefrologia e Dialisi</t>
  </si>
  <si>
    <t>449-Dermatologia</t>
  </si>
  <si>
    <t>450-Gastroenterologia ed endoscopia digestiva</t>
  </si>
  <si>
    <t>451-Oncologia</t>
  </si>
  <si>
    <t>452a-Pneumologia</t>
  </si>
  <si>
    <t>452b-Pneumologia riabilitativa</t>
  </si>
  <si>
    <t>453-Radioterapia</t>
  </si>
  <si>
    <t>454-Reumatologia</t>
  </si>
  <si>
    <t>456-Malattie infettive e tropicali</t>
  </si>
  <si>
    <t>457-Neurologia e stroke unit</t>
  </si>
  <si>
    <t>458b-Recupero e rieducazione funzionale - Luino</t>
  </si>
  <si>
    <t>464-Medicina del lavoro preventiva e tossicologia</t>
  </si>
  <si>
    <t>465-Radiologia Varese</t>
  </si>
  <si>
    <t>466a-Radiologia Verbano - Cittiglio</t>
  </si>
  <si>
    <t>466b-Radiologia Verbano - Luino</t>
  </si>
  <si>
    <t>466c-Radiologia Del Ponte</t>
  </si>
  <si>
    <t>466e-Diagnostica Senologica</t>
  </si>
  <si>
    <t>468-Laboratorio analisi chimico-cliniche</t>
  </si>
  <si>
    <t>469-Laboratorio Microbiologia</t>
  </si>
  <si>
    <t>470-Immunoematologia e medicina trasfusionale</t>
  </si>
  <si>
    <t>471-Medicina nucleare</t>
  </si>
  <si>
    <t>476-Cardiochirurgia</t>
  </si>
  <si>
    <t>482-Psichiatria Verbano</t>
  </si>
  <si>
    <t>483-Psichiatria Varese</t>
  </si>
  <si>
    <t>486-Psicologia</t>
  </si>
  <si>
    <t>487-Breast unit</t>
  </si>
  <si>
    <t>490a-Direzione medica Presidio di Varese</t>
  </si>
  <si>
    <t>700-Cardiologia - Tradate</t>
  </si>
  <si>
    <t>702-Recupero e rieducazione funzionale - Tradate</t>
  </si>
  <si>
    <t>705-Nefrologia - Tradate</t>
  </si>
  <si>
    <t>706-Neurologia - Tradate</t>
  </si>
  <si>
    <t>709-Ortopedia e traumatologia - Tradate</t>
  </si>
  <si>
    <t>710-Ostetricia e ginecologia - Tradate</t>
  </si>
  <si>
    <t>712-Pediatria - Tradate</t>
  </si>
  <si>
    <t>713-Urologia - Tradate</t>
  </si>
  <si>
    <t>714-Nido neonatologia e terapia intensiva neonatale - Tradate</t>
  </si>
  <si>
    <t>720-Radiologia - Tradate</t>
  </si>
  <si>
    <t>905-CAL Dialisi Angera</t>
  </si>
  <si>
    <t>Totale</t>
  </si>
  <si>
    <t>UNIT_BUDGET</t>
  </si>
  <si>
    <t>4-SOLVENTE</t>
  </si>
  <si>
    <t>460b-Medicina generale Luino Subacuti</t>
  </si>
  <si>
    <t>728-UCC - Tradate</t>
  </si>
  <si>
    <t>Totale complessivo</t>
  </si>
  <si>
    <t>462b-Medicina ad Alta intensità</t>
  </si>
  <si>
    <t>% LP</t>
  </si>
  <si>
    <t>* Sono state considerate le visite anestesiologiche del prericovero</t>
  </si>
  <si>
    <t>722-Poliambulatorio ospedaliero - Tradate</t>
  </si>
  <si>
    <t>928-Medicina di laboratorio di analisi chimico - Angera</t>
  </si>
  <si>
    <t>476-Cardiochirurgia**</t>
  </si>
  <si>
    <t>** Sono state considerate le visite del prericovero</t>
  </si>
  <si>
    <t>482-Psichiatria Verbano***</t>
  </si>
  <si>
    <t>483-Psichiatria Varese***</t>
  </si>
  <si>
    <t>*** Sono state considerate le visite rendicontate nel programma Psiche</t>
  </si>
  <si>
    <t>417-Ostetricia e Ginecologia -Del Ponte</t>
  </si>
  <si>
    <t>420a-Pediatria Varese - Del Ponte</t>
  </si>
  <si>
    <t>421a-Neonatologia Terapia Intensiva Neonatale - Ponte</t>
  </si>
  <si>
    <t>421b-Pediatria - Cittiglio</t>
  </si>
  <si>
    <t>424-Cardiologia Pediatrica</t>
  </si>
  <si>
    <t>425b-Cure Palliative e Terapia del Dolore</t>
  </si>
  <si>
    <t>426-Anestesia e Rianimazione Cardiologica</t>
  </si>
  <si>
    <t>427b-Anestesia e Gestione Blocchi Operatori - Luino</t>
  </si>
  <si>
    <t>428-Anestesia e Rianimazione Del Ponte</t>
  </si>
  <si>
    <t>429-Anestesia e Rianimazione Neurochirurgica e Generale</t>
  </si>
  <si>
    <t>430-Chirurgia  Toracica</t>
  </si>
  <si>
    <t>432a-Chirurgia Generale Varese</t>
  </si>
  <si>
    <t>432b-Chirurgia Generale Cittiglio - Angera</t>
  </si>
  <si>
    <t>433-Chirurgia Generale  Luino</t>
  </si>
  <si>
    <t>435-Chirurgia Generale Urgenza e dei Trapianti</t>
  </si>
  <si>
    <t>436a-Ortopedia e traumatologia Cittiglio</t>
  </si>
  <si>
    <t>440a-Foniatria</t>
  </si>
  <si>
    <t>441-Ortopedia e traumatologia Varese</t>
  </si>
  <si>
    <t>445-Chirurgia Plastica</t>
  </si>
  <si>
    <t>455-Geriatria Angera</t>
  </si>
  <si>
    <t>458a-Recupero e rieducazione funzionale</t>
  </si>
  <si>
    <t>459- Medicina Generale Cittiglio</t>
  </si>
  <si>
    <t>460a-Medicina Generale - Luino</t>
  </si>
  <si>
    <t>461-Medicina Generale Varese</t>
  </si>
  <si>
    <t>463-Anatomia e Istologia Patologica</t>
  </si>
  <si>
    <t>477-Cardiologia a Indirizzo Aritmologico</t>
  </si>
  <si>
    <t>478-Cardiologia a Indirizzo dUrgenza</t>
  </si>
  <si>
    <t>479-Chirurgia Vascolare</t>
  </si>
  <si>
    <t>480-UTIC e Semintensiva</t>
  </si>
  <si>
    <t>484-Medicina dUrgenza - Macchi (ex DBI)</t>
  </si>
  <si>
    <t>493-Direzione Assistenziale e delle Professioni Sanitarie e Sociali</t>
  </si>
  <si>
    <t>495-Chirurgia Ricostruttiva  della mano</t>
  </si>
  <si>
    <t>497-Chirurgia Pediatrica</t>
  </si>
  <si>
    <t>701-Chirurgia Generale  Tradate</t>
  </si>
  <si>
    <t>703-Medicina Interna Tradate</t>
  </si>
  <si>
    <t>704-Geriatria - Tradate</t>
  </si>
  <si>
    <t>708-Oculistica</t>
  </si>
  <si>
    <t>711-Otorinolaringoiatria - Tradate</t>
  </si>
  <si>
    <t>723-Anestesia e Rianimazione  Tradate</t>
  </si>
  <si>
    <t>807-Servizio di Prevenzione e Cura della Dipendenze - Sert</t>
  </si>
  <si>
    <t>907-Medicina Generale - Angera</t>
  </si>
  <si>
    <t>909-Chirurgia - Angera</t>
  </si>
  <si>
    <t>910-Anestesia e Gestione Blocchi Operatori - Angera</t>
  </si>
  <si>
    <t>911-Ostetricia e Ginecologia  - Angera</t>
  </si>
  <si>
    <t>913-Radiologia Angera</t>
  </si>
  <si>
    <t>915-Ortopedia e traumatologia Angera</t>
  </si>
  <si>
    <t>421c-Neonatologia - Cittiglio</t>
  </si>
  <si>
    <t>485-Cure Subacute</t>
  </si>
  <si>
    <t>535-Anestesia e Gestione Blocchi Operatori - Day Surgery - Verbano</t>
  </si>
  <si>
    <t>731-HUB - Covid - Angera</t>
  </si>
  <si>
    <t>906-Subacuti  - Angera</t>
  </si>
  <si>
    <t>Anno 2021</t>
  </si>
  <si>
    <t>426-Anestesia e Rianimazione Cardiologica*</t>
  </si>
  <si>
    <t>427a-Anestesia e Gestione Blocchi Operatori - Cittiglio*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</si>
</sst>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name val="Arial Narrow"/>
    </font>
    <font>
      <b/>
      <sz val="11"/>
      <name val="Arial Narrow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</font>
    <font>
      <b/>
      <sz val="10"/>
      <name val="Calibri"/>
    </font>
    <font>
      <b/>
      <sz val="11"/>
      <color indexed="60"/>
      <name val="Arial Narrow"/>
    </font>
    <font>
      <sz val="11"/>
      <color theme="1"/>
      <name val="Calibri"/>
      <family val="2"/>
      <scheme val="minor"/>
    </font>
    <font>
      <b/>
      <sz val="11"/>
      <color indexed="6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13">
    <xf numFmtId="0" fontId="0" fillId="0" borderId="0"/>
    <xf numFmtId="0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7" fillId="18" borderId="6" applyNumberFormat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9" fillId="19" borderId="8" applyNumberFormat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25" borderId="9" applyNumberFormat="0" applyFont="0" applyAlignment="0" applyProtection="0"/>
    <xf numFmtId="0" fontId="23" fillId="25" borderId="9" applyNumberFormat="0" applyFont="0" applyAlignment="0" applyProtection="0"/>
    <xf numFmtId="0" fontId="23" fillId="25" borderId="9" applyNumberFormat="0" applyFont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9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0" fontId="2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25" borderId="9" applyNumberFormat="0" applyFont="0" applyAlignment="0" applyProtection="0"/>
    <xf numFmtId="0" fontId="23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3" fillId="0" borderId="0"/>
    <xf numFmtId="0" fontId="21" fillId="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5" fillId="0" borderId="2" xfId="1" applyFont="1" applyBorder="1"/>
    <xf numFmtId="0" fontId="24" fillId="0" borderId="0" xfId="1" applyFont="1" applyFill="1"/>
    <xf numFmtId="0" fontId="26" fillId="0" borderId="1" xfId="1" applyFont="1" applyFill="1" applyBorder="1"/>
    <xf numFmtId="0" fontId="27" fillId="26" borderId="2" xfId="1" applyFont="1" applyFill="1" applyBorder="1"/>
    <xf numFmtId="0" fontId="27" fillId="26" borderId="16" xfId="1" applyFont="1" applyFill="1" applyBorder="1"/>
    <xf numFmtId="0" fontId="25" fillId="0" borderId="17" xfId="1" applyFont="1" applyBorder="1"/>
    <xf numFmtId="0" fontId="3" fillId="3" borderId="2" xfId="105" applyFont="1" applyFill="1" applyBorder="1"/>
    <xf numFmtId="0" fontId="3" fillId="2" borderId="2" xfId="105" applyFont="1" applyFill="1" applyBorder="1"/>
    <xf numFmtId="0" fontId="1" fillId="0" borderId="0" xfId="0" applyFont="1" applyFill="1" applyBorder="1"/>
    <xf numFmtId="164" fontId="0" fillId="0" borderId="5" xfId="163" applyNumberFormat="1" applyFont="1" applyBorder="1"/>
    <xf numFmtId="164" fontId="0" fillId="0" borderId="19" xfId="163" applyNumberFormat="1" applyFont="1" applyBorder="1"/>
    <xf numFmtId="164" fontId="0" fillId="0" borderId="18" xfId="163" applyNumberFormat="1" applyFont="1" applyBorder="1"/>
    <xf numFmtId="0" fontId="0" fillId="0" borderId="5" xfId="0" applyBorder="1" applyAlignment="1">
      <alignment horizontal="center"/>
    </xf>
    <xf numFmtId="0" fontId="3" fillId="3" borderId="2" xfId="105" applyFont="1" applyFill="1" applyBorder="1"/>
    <xf numFmtId="0" fontId="24" fillId="0" borderId="0" xfId="105" applyFont="1" applyFill="1"/>
    <xf numFmtId="0" fontId="2" fillId="0" borderId="5" xfId="164" applyFont="1" applyFill="1" applyBorder="1"/>
    <xf numFmtId="0" fontId="2" fillId="0" borderId="2" xfId="165" applyFont="1" applyBorder="1"/>
    <xf numFmtId="3" fontId="2" fillId="0" borderId="2" xfId="165" applyNumberFormat="1" applyFont="1" applyBorder="1"/>
    <xf numFmtId="0" fontId="2" fillId="0" borderId="4" xfId="165" applyFont="1" applyBorder="1"/>
    <xf numFmtId="3" fontId="2" fillId="0" borderId="4" xfId="165" applyNumberFormat="1" applyFont="1" applyBorder="1"/>
    <xf numFmtId="0" fontId="0" fillId="0" borderId="5" xfId="0" applyBorder="1"/>
    <xf numFmtId="164" fontId="0" fillId="0" borderId="21" xfId="163" applyNumberFormat="1" applyFont="1" applyBorder="1"/>
    <xf numFmtId="0" fontId="1" fillId="0" borderId="1" xfId="0" applyFont="1" applyBorder="1"/>
    <xf numFmtId="3" fontId="1" fillId="0" borderId="4" xfId="211" applyNumberFormat="1" applyFont="1" applyBorder="1"/>
    <xf numFmtId="3" fontId="1" fillId="0" borderId="2" xfId="211" applyNumberFormat="1" applyFont="1" applyBorder="1"/>
    <xf numFmtId="0" fontId="1" fillId="0" borderId="4" xfId="165" applyFont="1" applyBorder="1"/>
    <xf numFmtId="0" fontId="29" fillId="26" borderId="16" xfId="1" applyFont="1" applyFill="1" applyBorder="1"/>
    <xf numFmtId="0" fontId="24" fillId="0" borderId="2" xfId="166" applyFont="1" applyBorder="1"/>
    <xf numFmtId="3" fontId="24" fillId="0" borderId="2" xfId="166" applyNumberFormat="1" applyFont="1" applyBorder="1"/>
    <xf numFmtId="3" fontId="24" fillId="0" borderId="20" xfId="166" applyNumberFormat="1" applyFont="1" applyBorder="1"/>
    <xf numFmtId="0" fontId="24" fillId="0" borderId="0" xfId="166" applyFont="1" applyFill="1"/>
    <xf numFmtId="0" fontId="24" fillId="0" borderId="15" xfId="166" applyFont="1" applyBorder="1"/>
    <xf numFmtId="3" fontId="24" fillId="0" borderId="15" xfId="166" applyNumberFormat="1" applyFont="1" applyBorder="1"/>
    <xf numFmtId="0" fontId="24" fillId="0" borderId="4" xfId="166" applyFont="1" applyBorder="1"/>
    <xf numFmtId="3" fontId="24" fillId="0" borderId="4" xfId="166" applyNumberFormat="1" applyFont="1" applyBorder="1"/>
    <xf numFmtId="3" fontId="24" fillId="0" borderId="0" xfId="166" applyNumberFormat="1" applyFont="1"/>
    <xf numFmtId="3" fontId="24" fillId="0" borderId="22" xfId="166" applyNumberFormat="1" applyFont="1" applyBorder="1"/>
  </cellXfs>
  <cellStyles count="213">
    <cellStyle name="20% - Colore 1 2" xfId="3"/>
    <cellStyle name="20% - Colore 1 3" xfId="4"/>
    <cellStyle name="20% - Colore 1 4" xfId="2"/>
    <cellStyle name="20% - Colore 1 5" xfId="167"/>
    <cellStyle name="20% - Colore 2 2" xfId="6"/>
    <cellStyle name="20% - Colore 2 3" xfId="7"/>
    <cellStyle name="20% - Colore 2 4" xfId="5"/>
    <cellStyle name="20% - Colore 2 5" xfId="168"/>
    <cellStyle name="20% - Colore 3 2" xfId="9"/>
    <cellStyle name="20% - Colore 3 3" xfId="10"/>
    <cellStyle name="20% - Colore 3 4" xfId="8"/>
    <cellStyle name="20% - Colore 3 5" xfId="169"/>
    <cellStyle name="20% - Colore 4 2" xfId="12"/>
    <cellStyle name="20% - Colore 4 3" xfId="13"/>
    <cellStyle name="20% - Colore 4 4" xfId="11"/>
    <cellStyle name="20% - Colore 4 5" xfId="170"/>
    <cellStyle name="20% - Colore 5 2" xfId="15"/>
    <cellStyle name="20% - Colore 5 3" xfId="16"/>
    <cellStyle name="20% - Colore 5 4" xfId="14"/>
    <cellStyle name="20% - Colore 5 5" xfId="171"/>
    <cellStyle name="20% - Colore 6 2" xfId="18"/>
    <cellStyle name="20% - Colore 6 3" xfId="19"/>
    <cellStyle name="20% - Colore 6 4" xfId="17"/>
    <cellStyle name="20% - Colore 6 5" xfId="172"/>
    <cellStyle name="40% - Colore 1 2" xfId="21"/>
    <cellStyle name="40% - Colore 1 3" xfId="22"/>
    <cellStyle name="40% - Colore 1 4" xfId="20"/>
    <cellStyle name="40% - Colore 1 5" xfId="173"/>
    <cellStyle name="40% - Colore 2 2" xfId="24"/>
    <cellStyle name="40% - Colore 2 3" xfId="25"/>
    <cellStyle name="40% - Colore 2 4" xfId="23"/>
    <cellStyle name="40% - Colore 2 5" xfId="174"/>
    <cellStyle name="40% - Colore 3 2" xfId="27"/>
    <cellStyle name="40% - Colore 3 3" xfId="28"/>
    <cellStyle name="40% - Colore 3 4" xfId="26"/>
    <cellStyle name="40% - Colore 3 5" xfId="175"/>
    <cellStyle name="40% - Colore 4 2" xfId="30"/>
    <cellStyle name="40% - Colore 4 3" xfId="31"/>
    <cellStyle name="40% - Colore 4 4" xfId="29"/>
    <cellStyle name="40% - Colore 4 5" xfId="176"/>
    <cellStyle name="40% - Colore 5 2" xfId="33"/>
    <cellStyle name="40% - Colore 5 3" xfId="34"/>
    <cellStyle name="40% - Colore 5 4" xfId="32"/>
    <cellStyle name="40% - Colore 5 5" xfId="177"/>
    <cellStyle name="40% - Colore 6 2" xfId="36"/>
    <cellStyle name="40% - Colore 6 3" xfId="37"/>
    <cellStyle name="40% - Colore 6 4" xfId="35"/>
    <cellStyle name="40% - Colore 6 5" xfId="178"/>
    <cellStyle name="60% - Colore 1 2" xfId="39"/>
    <cellStyle name="60% - Colore 1 3" xfId="40"/>
    <cellStyle name="60% - Colore 1 4" xfId="38"/>
    <cellStyle name="60% - Colore 1 5" xfId="179"/>
    <cellStyle name="60% - Colore 2 2" xfId="42"/>
    <cellStyle name="60% - Colore 2 3" xfId="43"/>
    <cellStyle name="60% - Colore 2 4" xfId="41"/>
    <cellStyle name="60% - Colore 2 5" xfId="180"/>
    <cellStyle name="60% - Colore 3 2" xfId="45"/>
    <cellStyle name="60% - Colore 3 3" xfId="46"/>
    <cellStyle name="60% - Colore 3 4" xfId="44"/>
    <cellStyle name="60% - Colore 3 5" xfId="181"/>
    <cellStyle name="60% - Colore 4 2" xfId="48"/>
    <cellStyle name="60% - Colore 4 3" xfId="49"/>
    <cellStyle name="60% - Colore 4 4" xfId="47"/>
    <cellStyle name="60% - Colore 4 5" xfId="182"/>
    <cellStyle name="60% - Colore 5 2" xfId="51"/>
    <cellStyle name="60% - Colore 5 3" xfId="52"/>
    <cellStyle name="60% - Colore 5 4" xfId="50"/>
    <cellStyle name="60% - Colore 5 5" xfId="183"/>
    <cellStyle name="60% - Colore 6 2" xfId="54"/>
    <cellStyle name="60% - Colore 6 3" xfId="55"/>
    <cellStyle name="60% - Colore 6 4" xfId="53"/>
    <cellStyle name="60% - Colore 6 5" xfId="184"/>
    <cellStyle name="Calcolo 2" xfId="57"/>
    <cellStyle name="Calcolo 3" xfId="58"/>
    <cellStyle name="Calcolo 4" xfId="56"/>
    <cellStyle name="Calcolo 5" xfId="185"/>
    <cellStyle name="Cella collegata 2" xfId="60"/>
    <cellStyle name="Cella collegata 3" xfId="61"/>
    <cellStyle name="Cella collegata 4" xfId="59"/>
    <cellStyle name="Cella collegata 5" xfId="186"/>
    <cellStyle name="Cella da controllare 2" xfId="63"/>
    <cellStyle name="Cella da controllare 3" xfId="64"/>
    <cellStyle name="Cella da controllare 4" xfId="62"/>
    <cellStyle name="Cella da controllare 5" xfId="187"/>
    <cellStyle name="Colore 1 2" xfId="66"/>
    <cellStyle name="Colore 1 3" xfId="67"/>
    <cellStyle name="Colore 1 4" xfId="65"/>
    <cellStyle name="Colore 1 5" xfId="188"/>
    <cellStyle name="Colore 2 2" xfId="69"/>
    <cellStyle name="Colore 2 3" xfId="70"/>
    <cellStyle name="Colore 2 4" xfId="68"/>
    <cellStyle name="Colore 2 5" xfId="189"/>
    <cellStyle name="Colore 3 2" xfId="72"/>
    <cellStyle name="Colore 3 3" xfId="73"/>
    <cellStyle name="Colore 3 4" xfId="71"/>
    <cellStyle name="Colore 3 5" xfId="190"/>
    <cellStyle name="Colore 4 2" xfId="75"/>
    <cellStyle name="Colore 4 3" xfId="76"/>
    <cellStyle name="Colore 4 4" xfId="74"/>
    <cellStyle name="Colore 4 5" xfId="191"/>
    <cellStyle name="Colore 5 2" xfId="78"/>
    <cellStyle name="Colore 5 3" xfId="79"/>
    <cellStyle name="Colore 5 4" xfId="77"/>
    <cellStyle name="Colore 5 5" xfId="192"/>
    <cellStyle name="Colore 6 2" xfId="81"/>
    <cellStyle name="Colore 6 3" xfId="82"/>
    <cellStyle name="Colore 6 4" xfId="80"/>
    <cellStyle name="Colore 6 5" xfId="193"/>
    <cellStyle name="Input 2" xfId="84"/>
    <cellStyle name="Input 3" xfId="85"/>
    <cellStyle name="Input 4" xfId="83"/>
    <cellStyle name="Input 5" xfId="194"/>
    <cellStyle name="Neutrale 2" xfId="87"/>
    <cellStyle name="Neutrale 3" xfId="88"/>
    <cellStyle name="Neutrale 4" xfId="86"/>
    <cellStyle name="Neutrale 5" xfId="195"/>
    <cellStyle name="Normale" xfId="0" builtinId="0"/>
    <cellStyle name="Normale 10" xfId="164"/>
    <cellStyle name="Normale 11" xfId="89"/>
    <cellStyle name="Normale 12" xfId="165"/>
    <cellStyle name="Normale 12 2" xfId="90"/>
    <cellStyle name="Normale 13" xfId="166"/>
    <cellStyle name="Normale 14" xfId="211"/>
    <cellStyle name="Normale 2" xfId="91"/>
    <cellStyle name="Normale 2 2" xfId="92"/>
    <cellStyle name="Normale 2 3" xfId="93"/>
    <cellStyle name="Normale 2 3 2" xfId="94"/>
    <cellStyle name="Normale 2 3 3" xfId="95"/>
    <cellStyle name="Normale 2 3 4" xfId="96"/>
    <cellStyle name="Normale 2 4" xfId="97"/>
    <cellStyle name="Normale 2 5" xfId="98"/>
    <cellStyle name="Normale 3" xfId="99"/>
    <cellStyle name="Normale 3 2" xfId="100"/>
    <cellStyle name="Normale 4" xfId="101"/>
    <cellStyle name="Normale 4 2" xfId="102"/>
    <cellStyle name="Normale 5" xfId="103"/>
    <cellStyle name="Normale 5 2" xfId="104"/>
    <cellStyle name="Normale 6" xfId="105"/>
    <cellStyle name="Normale 6 2" xfId="106"/>
    <cellStyle name="Normale 6 3" xfId="107"/>
    <cellStyle name="Normale 6 3 2" xfId="108"/>
    <cellStyle name="Normale 6 3 2 2" xfId="197"/>
    <cellStyle name="Normale 6 4" xfId="109"/>
    <cellStyle name="Normale 6 5" xfId="110"/>
    <cellStyle name="Normale 6 6" xfId="196"/>
    <cellStyle name="Normale 7" xfId="1"/>
    <cellStyle name="Normale 7 2" xfId="111"/>
    <cellStyle name="Normale 7 3" xfId="112"/>
    <cellStyle name="Normale 7 4" xfId="113"/>
    <cellStyle name="Normale 8" xfId="114"/>
    <cellStyle name="Normale 9" xfId="115"/>
    <cellStyle name="Normale 9 2" xfId="116"/>
    <cellStyle name="Normale 9 2 2" xfId="198"/>
    <cellStyle name="Nota 2" xfId="118"/>
    <cellStyle name="Nota 3" xfId="119"/>
    <cellStyle name="Nota 3 2" xfId="120"/>
    <cellStyle name="Nota 3 2 2" xfId="200"/>
    <cellStyle name="Nota 4" xfId="117"/>
    <cellStyle name="Nota 5" xfId="199"/>
    <cellStyle name="Output 2" xfId="122"/>
    <cellStyle name="Output 3" xfId="123"/>
    <cellStyle name="Output 4" xfId="121"/>
    <cellStyle name="Output 5" xfId="201"/>
    <cellStyle name="Percentuale" xfId="163" builtinId="5"/>
    <cellStyle name="Percentuale 2" xfId="124"/>
    <cellStyle name="Testo avviso 2" xfId="126"/>
    <cellStyle name="Testo avviso 3" xfId="127"/>
    <cellStyle name="Testo avviso 4" xfId="125"/>
    <cellStyle name="Testo avviso 5" xfId="202"/>
    <cellStyle name="Testo descrittivo 2" xfId="129"/>
    <cellStyle name="Testo descrittivo 3" xfId="130"/>
    <cellStyle name="Testo descrittivo 4" xfId="128"/>
    <cellStyle name="Testo descrittivo 5" xfId="203"/>
    <cellStyle name="Titolo 1 2" xfId="132"/>
    <cellStyle name="Titolo 1 2 2" xfId="133"/>
    <cellStyle name="Titolo 1 2 3" xfId="134"/>
    <cellStyle name="Titolo 1 2 4" xfId="135"/>
    <cellStyle name="Titolo 1 3" xfId="136"/>
    <cellStyle name="Titolo 1 4" xfId="205"/>
    <cellStyle name="Titolo 2 2" xfId="137"/>
    <cellStyle name="Titolo 2 2 2" xfId="138"/>
    <cellStyle name="Titolo 2 2 3" xfId="139"/>
    <cellStyle name="Titolo 2 2 4" xfId="140"/>
    <cellStyle name="Titolo 2 3" xfId="141"/>
    <cellStyle name="Titolo 2 4" xfId="206"/>
    <cellStyle name="Titolo 3 2" xfId="142"/>
    <cellStyle name="Titolo 3 2 2" xfId="143"/>
    <cellStyle name="Titolo 3 2 3" xfId="144"/>
    <cellStyle name="Titolo 3 2 4" xfId="145"/>
    <cellStyle name="Titolo 3 3" xfId="146"/>
    <cellStyle name="Titolo 3 4" xfId="207"/>
    <cellStyle name="Titolo 4 2" xfId="148"/>
    <cellStyle name="Titolo 4 3" xfId="149"/>
    <cellStyle name="Titolo 4 4" xfId="147"/>
    <cellStyle name="Titolo 4 5" xfId="208"/>
    <cellStyle name="Titolo 5" xfId="131"/>
    <cellStyle name="Titolo 5 2" xfId="150"/>
    <cellStyle name="Titolo 5 3" xfId="151"/>
    <cellStyle name="Titolo 5 4" xfId="152"/>
    <cellStyle name="Titolo 6" xfId="153"/>
    <cellStyle name="Titolo 7" xfId="204"/>
    <cellStyle name="Totale 2" xfId="155"/>
    <cellStyle name="Totale 3" xfId="156"/>
    <cellStyle name="Totale 4" xfId="154"/>
    <cellStyle name="Totale 5" xfId="209"/>
    <cellStyle name="Valore non valido 2" xfId="158"/>
    <cellStyle name="Valore non valido 3" xfId="159"/>
    <cellStyle name="Valore non valido 4" xfId="157"/>
    <cellStyle name="Valore non valido 5" xfId="210"/>
    <cellStyle name="Valore valido 2" xfId="161"/>
    <cellStyle name="Valore valido 3" xfId="162"/>
    <cellStyle name="Valore valido 4" xfId="160"/>
    <cellStyle name="Valore valido 5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>
      <selection activeCell="B2" sqref="B2"/>
    </sheetView>
  </sheetViews>
  <sheetFormatPr defaultRowHeight="15"/>
  <cols>
    <col min="2" max="2" width="71.140625" bestFit="1" customWidth="1"/>
    <col min="4" max="4" width="17.5703125" bestFit="1" customWidth="1"/>
  </cols>
  <sheetData>
    <row r="1" spans="1:5" ht="16.5">
      <c r="A1" s="1"/>
      <c r="B1" s="26" t="s">
        <v>124</v>
      </c>
      <c r="C1" s="2" t="s">
        <v>0</v>
      </c>
      <c r="D1" s="3" t="s">
        <v>1</v>
      </c>
    </row>
    <row r="2" spans="1:5" ht="16.5">
      <c r="A2" s="1"/>
      <c r="B2" s="11" t="s">
        <v>2</v>
      </c>
      <c r="C2" s="10">
        <v>2021</v>
      </c>
      <c r="D2" s="17">
        <v>2021</v>
      </c>
      <c r="E2" s="16" t="s">
        <v>64</v>
      </c>
    </row>
    <row r="3" spans="1:5" ht="16.5">
      <c r="A3" s="1"/>
      <c r="B3" s="20" t="s">
        <v>3</v>
      </c>
      <c r="C3" s="28">
        <v>26983.5</v>
      </c>
      <c r="D3" s="21">
        <v>662</v>
      </c>
      <c r="E3" s="15">
        <f>IF(D3&gt;0,D3/C3," " )</f>
        <v>2.4533511219819518E-2</v>
      </c>
    </row>
    <row r="4" spans="1:5" ht="16.5">
      <c r="A4" s="1"/>
      <c r="B4" s="22" t="s">
        <v>4</v>
      </c>
      <c r="C4" s="27">
        <v>31198</v>
      </c>
      <c r="D4" s="23">
        <v>312</v>
      </c>
      <c r="E4" s="14">
        <f t="shared" ref="E4:E63" si="0">IF(D4&gt;0,D4/C4," " )</f>
        <v>1.0000641066735047E-2</v>
      </c>
    </row>
    <row r="5" spans="1:5" ht="16.5">
      <c r="A5" s="1"/>
      <c r="B5" s="22" t="s">
        <v>5</v>
      </c>
      <c r="C5" s="27">
        <v>10455</v>
      </c>
      <c r="D5" s="23">
        <v>12</v>
      </c>
      <c r="E5" s="14">
        <f t="shared" si="0"/>
        <v>1.1477761836441894E-3</v>
      </c>
    </row>
    <row r="6" spans="1:5" ht="16.5">
      <c r="A6" s="1"/>
      <c r="B6" s="22" t="s">
        <v>73</v>
      </c>
      <c r="C6" s="27">
        <v>51712</v>
      </c>
      <c r="D6" s="23">
        <v>6088</v>
      </c>
      <c r="E6" s="14">
        <f t="shared" si="0"/>
        <v>0.1177289603960396</v>
      </c>
    </row>
    <row r="7" spans="1:5" ht="16.5">
      <c r="A7" s="1"/>
      <c r="B7" s="22" t="s">
        <v>74</v>
      </c>
      <c r="C7" s="27">
        <v>7776.5</v>
      </c>
      <c r="D7" s="23">
        <v>210</v>
      </c>
      <c r="E7" s="14">
        <f t="shared" si="0"/>
        <v>2.7004436443129942E-2</v>
      </c>
    </row>
    <row r="8" spans="1:5" ht="16.5">
      <c r="A8" s="1"/>
      <c r="B8" s="22" t="s">
        <v>6</v>
      </c>
      <c r="C8" s="27">
        <v>4497</v>
      </c>
      <c r="D8" s="23"/>
      <c r="E8" s="14" t="str">
        <f t="shared" si="0"/>
        <v xml:space="preserve"> </v>
      </c>
    </row>
    <row r="9" spans="1:5" ht="16.5">
      <c r="A9" s="1"/>
      <c r="B9" s="22" t="s">
        <v>75</v>
      </c>
      <c r="C9" s="23">
        <v>6689</v>
      </c>
      <c r="D9" s="23">
        <v>8</v>
      </c>
      <c r="E9" s="14">
        <f t="shared" si="0"/>
        <v>1.1959934220361788E-3</v>
      </c>
    </row>
    <row r="10" spans="1:5" ht="16.5">
      <c r="A10" s="1"/>
      <c r="B10" s="22" t="s">
        <v>76</v>
      </c>
      <c r="C10" s="23">
        <v>919</v>
      </c>
      <c r="D10" s="23">
        <v>12</v>
      </c>
      <c r="E10" s="14">
        <f t="shared" si="0"/>
        <v>1.3057671381936888E-2</v>
      </c>
    </row>
    <row r="11" spans="1:5" ht="16.5">
      <c r="A11" s="1"/>
      <c r="B11" s="22" t="s">
        <v>7</v>
      </c>
      <c r="C11" s="27">
        <v>1389</v>
      </c>
      <c r="D11" s="23">
        <v>80</v>
      </c>
      <c r="E11" s="14">
        <f t="shared" si="0"/>
        <v>5.7595392368610512E-2</v>
      </c>
    </row>
    <row r="12" spans="1:5" ht="16.5">
      <c r="A12" s="1"/>
      <c r="B12" s="22" t="s">
        <v>8</v>
      </c>
      <c r="C12" s="27">
        <v>6767</v>
      </c>
      <c r="D12" s="23">
        <v>2884</v>
      </c>
      <c r="E12" s="14">
        <f t="shared" si="0"/>
        <v>0.42618590217230679</v>
      </c>
    </row>
    <row r="13" spans="1:5" ht="16.5">
      <c r="A13" s="1"/>
      <c r="B13" s="22" t="s">
        <v>77</v>
      </c>
      <c r="C13" s="27">
        <v>11136</v>
      </c>
      <c r="D13" s="23">
        <v>224</v>
      </c>
      <c r="E13" s="14">
        <f t="shared" si="0"/>
        <v>2.0114942528735632E-2</v>
      </c>
    </row>
    <row r="14" spans="1:5" ht="16.5">
      <c r="A14" s="1"/>
      <c r="B14" s="22" t="s">
        <v>78</v>
      </c>
      <c r="C14" s="23">
        <v>2946</v>
      </c>
      <c r="D14" s="23"/>
      <c r="E14" s="14" t="str">
        <f t="shared" si="0"/>
        <v xml:space="preserve"> </v>
      </c>
    </row>
    <row r="15" spans="1:5" ht="16.5">
      <c r="A15" s="1"/>
      <c r="B15" s="29" t="s">
        <v>125</v>
      </c>
      <c r="C15" s="23">
        <v>127</v>
      </c>
      <c r="D15" s="23">
        <v>31</v>
      </c>
      <c r="E15" s="14">
        <f t="shared" si="0"/>
        <v>0.24409448818897639</v>
      </c>
    </row>
    <row r="16" spans="1:5" ht="16.5">
      <c r="A16" s="1"/>
      <c r="B16" s="29" t="s">
        <v>126</v>
      </c>
      <c r="C16" s="23">
        <f>1036+420</f>
        <v>1456</v>
      </c>
      <c r="D16" s="23">
        <v>33</v>
      </c>
      <c r="E16" s="14">
        <f t="shared" si="0"/>
        <v>2.2664835164835164E-2</v>
      </c>
    </row>
    <row r="17" spans="1:5" ht="16.5">
      <c r="A17" s="1"/>
      <c r="B17" s="22" t="s">
        <v>80</v>
      </c>
      <c r="C17" s="23">
        <v>935</v>
      </c>
      <c r="D17" s="23"/>
      <c r="E17" s="14" t="str">
        <f t="shared" si="0"/>
        <v xml:space="preserve"> </v>
      </c>
    </row>
    <row r="18" spans="1:5" ht="16.5">
      <c r="A18" s="1"/>
      <c r="B18" s="22" t="s">
        <v>81</v>
      </c>
      <c r="C18" s="23">
        <v>16</v>
      </c>
      <c r="D18" s="23"/>
      <c r="E18" s="14" t="str">
        <f t="shared" si="0"/>
        <v xml:space="preserve"> </v>
      </c>
    </row>
    <row r="19" spans="1:5" ht="16.5">
      <c r="A19" s="1"/>
      <c r="B19" s="22" t="s">
        <v>82</v>
      </c>
      <c r="C19" s="23">
        <v>21</v>
      </c>
      <c r="D19" s="23"/>
      <c r="E19" s="14" t="str">
        <f t="shared" si="0"/>
        <v xml:space="preserve"> </v>
      </c>
    </row>
    <row r="20" spans="1:5" ht="16.5">
      <c r="A20" s="1"/>
      <c r="B20" s="22" t="s">
        <v>83</v>
      </c>
      <c r="C20" s="23">
        <v>478</v>
      </c>
      <c r="D20" s="23">
        <v>66</v>
      </c>
      <c r="E20" s="14">
        <f t="shared" si="0"/>
        <v>0.13807531380753138</v>
      </c>
    </row>
    <row r="21" spans="1:5" ht="16.5">
      <c r="A21" s="1"/>
      <c r="B21" s="22" t="s">
        <v>84</v>
      </c>
      <c r="C21" s="23">
        <v>2493</v>
      </c>
      <c r="D21" s="23">
        <v>737</v>
      </c>
      <c r="E21" s="14">
        <f t="shared" si="0"/>
        <v>0.29562775772162053</v>
      </c>
    </row>
    <row r="22" spans="1:5" ht="16.5">
      <c r="A22" s="1"/>
      <c r="B22" s="22" t="s">
        <v>85</v>
      </c>
      <c r="C22" s="27">
        <v>4372</v>
      </c>
      <c r="D22" s="23">
        <v>224</v>
      </c>
      <c r="E22" s="14">
        <f t="shared" si="0"/>
        <v>5.123513266239707E-2</v>
      </c>
    </row>
    <row r="23" spans="1:5" ht="16.5">
      <c r="A23" s="1"/>
      <c r="B23" s="22" t="s">
        <v>86</v>
      </c>
      <c r="C23" s="27">
        <v>4599</v>
      </c>
      <c r="D23" s="23">
        <v>243</v>
      </c>
      <c r="E23" s="14">
        <f t="shared" si="0"/>
        <v>5.2837573385518588E-2</v>
      </c>
    </row>
    <row r="24" spans="1:5" ht="16.5">
      <c r="A24" s="1"/>
      <c r="B24" s="22" t="s">
        <v>87</v>
      </c>
      <c r="C24" s="27">
        <v>3023.5</v>
      </c>
      <c r="D24" s="23">
        <v>83</v>
      </c>
      <c r="E24" s="14">
        <f t="shared" si="0"/>
        <v>2.7451628906895981E-2</v>
      </c>
    </row>
    <row r="25" spans="1:5" ht="16.5">
      <c r="A25" s="1"/>
      <c r="B25" s="22" t="s">
        <v>88</v>
      </c>
      <c r="C25" s="27">
        <v>5268</v>
      </c>
      <c r="D25" s="23">
        <v>170</v>
      </c>
      <c r="E25" s="14">
        <f t="shared" si="0"/>
        <v>3.2270311313591496E-2</v>
      </c>
    </row>
    <row r="26" spans="1:5" ht="16.5">
      <c r="A26" s="1"/>
      <c r="B26" s="22" t="s">
        <v>9</v>
      </c>
      <c r="C26" s="27">
        <v>4102</v>
      </c>
      <c r="D26" s="23">
        <v>76</v>
      </c>
      <c r="E26" s="14">
        <f t="shared" si="0"/>
        <v>1.8527547537786446E-2</v>
      </c>
    </row>
    <row r="27" spans="1:5" ht="16.5">
      <c r="A27" s="1"/>
      <c r="B27" s="22" t="s">
        <v>10</v>
      </c>
      <c r="C27" s="27">
        <v>11867</v>
      </c>
      <c r="D27" s="23"/>
      <c r="E27" s="14" t="str">
        <f t="shared" si="0"/>
        <v xml:space="preserve"> </v>
      </c>
    </row>
    <row r="28" spans="1:5" ht="16.5">
      <c r="A28" s="1"/>
      <c r="B28" s="22" t="s">
        <v>11</v>
      </c>
      <c r="C28" s="27">
        <v>6252.5</v>
      </c>
      <c r="D28" s="23">
        <v>1327</v>
      </c>
      <c r="E28" s="14">
        <f t="shared" si="0"/>
        <v>0.21223510595761697</v>
      </c>
    </row>
    <row r="29" spans="1:5" ht="16.5">
      <c r="A29" s="1"/>
      <c r="B29" s="22" t="s">
        <v>12</v>
      </c>
      <c r="C29" s="27">
        <v>12396</v>
      </c>
      <c r="D29" s="23">
        <v>836</v>
      </c>
      <c r="E29" s="14">
        <f t="shared" si="0"/>
        <v>6.7441110035495327E-2</v>
      </c>
    </row>
    <row r="30" spans="1:5" ht="16.5">
      <c r="A30" s="1"/>
      <c r="B30" s="22" t="s">
        <v>89</v>
      </c>
      <c r="C30" s="27">
        <v>1856</v>
      </c>
      <c r="D30" s="23"/>
      <c r="E30" s="14" t="str">
        <f t="shared" si="0"/>
        <v xml:space="preserve"> </v>
      </c>
    </row>
    <row r="31" spans="1:5" ht="16.5">
      <c r="A31" s="1"/>
      <c r="B31" s="22" t="s">
        <v>13</v>
      </c>
      <c r="C31" s="27">
        <v>15808</v>
      </c>
      <c r="D31" s="23">
        <v>583</v>
      </c>
      <c r="E31" s="14">
        <f t="shared" si="0"/>
        <v>3.6880060728744939E-2</v>
      </c>
    </row>
    <row r="32" spans="1:5" ht="16.5">
      <c r="A32" s="1"/>
      <c r="B32" s="22" t="s">
        <v>90</v>
      </c>
      <c r="C32" s="27">
        <v>21007.5</v>
      </c>
      <c r="D32" s="23">
        <v>805</v>
      </c>
      <c r="E32" s="14">
        <f t="shared" si="0"/>
        <v>3.8319647744853032E-2</v>
      </c>
    </row>
    <row r="33" spans="1:5" ht="16.5">
      <c r="A33" s="1"/>
      <c r="B33" s="22" t="s">
        <v>14</v>
      </c>
      <c r="C33" s="27">
        <v>43463</v>
      </c>
      <c r="D33" s="23">
        <v>1887</v>
      </c>
      <c r="E33" s="14">
        <f t="shared" si="0"/>
        <v>4.3416239099924071E-2</v>
      </c>
    </row>
    <row r="34" spans="1:5" ht="16.5">
      <c r="A34" s="1"/>
      <c r="B34" s="22" t="s">
        <v>15</v>
      </c>
      <c r="C34" s="27">
        <v>2263.2000000000003</v>
      </c>
      <c r="D34" s="23">
        <v>1507</v>
      </c>
      <c r="E34" s="14">
        <f t="shared" si="0"/>
        <v>0.66587133262636966</v>
      </c>
    </row>
    <row r="35" spans="1:5" ht="16.5">
      <c r="A35" s="1"/>
      <c r="B35" s="22" t="s">
        <v>91</v>
      </c>
      <c r="C35" s="27">
        <v>3002</v>
      </c>
      <c r="D35" s="23">
        <v>699</v>
      </c>
      <c r="E35" s="14">
        <f t="shared" si="0"/>
        <v>0.23284477015323118</v>
      </c>
    </row>
    <row r="36" spans="1:5" ht="16.5">
      <c r="A36" s="1"/>
      <c r="B36" s="22" t="s">
        <v>16</v>
      </c>
      <c r="C36" s="27">
        <v>22906</v>
      </c>
      <c r="D36" s="23">
        <v>529</v>
      </c>
      <c r="E36" s="14">
        <f t="shared" si="0"/>
        <v>2.3094385750458395E-2</v>
      </c>
    </row>
    <row r="37" spans="1:5" ht="16.5">
      <c r="A37" s="1"/>
      <c r="B37" s="22" t="s">
        <v>17</v>
      </c>
      <c r="C37" s="27">
        <v>15497</v>
      </c>
      <c r="D37" s="23">
        <v>736</v>
      </c>
      <c r="E37" s="14">
        <f t="shared" si="0"/>
        <v>4.7493063173517452E-2</v>
      </c>
    </row>
    <row r="38" spans="1:5" ht="16.5">
      <c r="A38" s="1"/>
      <c r="B38" s="22" t="s">
        <v>18</v>
      </c>
      <c r="C38" s="27">
        <v>20764</v>
      </c>
      <c r="D38" s="23"/>
      <c r="E38" s="14" t="str">
        <f t="shared" si="0"/>
        <v xml:space="preserve"> </v>
      </c>
    </row>
    <row r="39" spans="1:5" ht="16.5">
      <c r="A39" s="1"/>
      <c r="B39" s="22" t="s">
        <v>19</v>
      </c>
      <c r="C39" s="27">
        <v>132118</v>
      </c>
      <c r="D39" s="23">
        <v>235</v>
      </c>
      <c r="E39" s="14">
        <f t="shared" si="0"/>
        <v>1.7787129687097897E-3</v>
      </c>
    </row>
    <row r="40" spans="1:5" ht="16.5">
      <c r="A40" s="1"/>
      <c r="B40" s="22" t="s">
        <v>20</v>
      </c>
      <c r="C40" s="27">
        <v>24035</v>
      </c>
      <c r="D40" s="23">
        <v>585</v>
      </c>
      <c r="E40" s="14">
        <f t="shared" si="0"/>
        <v>2.4339504888703973E-2</v>
      </c>
    </row>
    <row r="41" spans="1:5" ht="16.5">
      <c r="A41" s="1"/>
      <c r="B41" s="22" t="s">
        <v>21</v>
      </c>
      <c r="C41" s="27">
        <v>13927</v>
      </c>
      <c r="D41" s="23">
        <v>1324</v>
      </c>
      <c r="E41" s="14">
        <f t="shared" si="0"/>
        <v>9.5067135779421275E-2</v>
      </c>
    </row>
    <row r="42" spans="1:5" ht="16.5">
      <c r="A42" s="1"/>
      <c r="B42" s="22" t="s">
        <v>22</v>
      </c>
      <c r="C42" s="27">
        <v>28080.150000000009</v>
      </c>
      <c r="D42" s="23">
        <v>71</v>
      </c>
      <c r="E42" s="14">
        <f t="shared" si="0"/>
        <v>2.5284765216710015E-3</v>
      </c>
    </row>
    <row r="43" spans="1:5" ht="16.5">
      <c r="A43" s="1"/>
      <c r="B43" s="22" t="s">
        <v>23</v>
      </c>
      <c r="C43" s="27">
        <v>22474</v>
      </c>
      <c r="D43" s="23">
        <v>651</v>
      </c>
      <c r="E43" s="14">
        <f t="shared" si="0"/>
        <v>2.8966806087033906E-2</v>
      </c>
    </row>
    <row r="44" spans="1:5" ht="16.5">
      <c r="A44" s="1"/>
      <c r="B44" s="22" t="s">
        <v>24</v>
      </c>
      <c r="C44" s="27">
        <v>1847</v>
      </c>
      <c r="D44" s="23">
        <v>2</v>
      </c>
      <c r="E44" s="14">
        <f t="shared" si="0"/>
        <v>1.0828370330265296E-3</v>
      </c>
    </row>
    <row r="45" spans="1:5" ht="16.5">
      <c r="A45" s="1"/>
      <c r="B45" s="22" t="s">
        <v>25</v>
      </c>
      <c r="C45" s="27">
        <v>21938.149999999998</v>
      </c>
      <c r="D45" s="23">
        <v>82</v>
      </c>
      <c r="E45" s="14">
        <f t="shared" si="0"/>
        <v>3.7377809888254026E-3</v>
      </c>
    </row>
    <row r="46" spans="1:5" ht="16.5">
      <c r="A46" s="1"/>
      <c r="B46" s="22" t="s">
        <v>26</v>
      </c>
      <c r="C46" s="27">
        <v>13069</v>
      </c>
      <c r="D46" s="23">
        <v>1112</v>
      </c>
      <c r="E46" s="14">
        <f t="shared" si="0"/>
        <v>8.5086846736552146E-2</v>
      </c>
    </row>
    <row r="47" spans="1:5" ht="16.5">
      <c r="A47" s="1"/>
      <c r="B47" s="22" t="s">
        <v>92</v>
      </c>
      <c r="C47" s="27">
        <v>6383.75</v>
      </c>
      <c r="D47" s="23">
        <v>227</v>
      </c>
      <c r="E47" s="14">
        <f t="shared" si="0"/>
        <v>3.555903661640885E-2</v>
      </c>
    </row>
    <row r="48" spans="1:5" ht="16.5">
      <c r="A48" s="1"/>
      <c r="B48" s="22" t="s">
        <v>27</v>
      </c>
      <c r="C48" s="27">
        <v>2028</v>
      </c>
      <c r="D48" s="23">
        <v>87</v>
      </c>
      <c r="E48" s="14">
        <f t="shared" si="0"/>
        <v>4.2899408284023666E-2</v>
      </c>
    </row>
    <row r="49" spans="1:5" ht="16.5">
      <c r="A49" s="1"/>
      <c r="B49" s="22" t="s">
        <v>28</v>
      </c>
      <c r="C49" s="27">
        <v>16013</v>
      </c>
      <c r="D49" s="23">
        <v>1294</v>
      </c>
      <c r="E49" s="14">
        <f t="shared" si="0"/>
        <v>8.0809342409292453E-2</v>
      </c>
    </row>
    <row r="50" spans="1:5" ht="16.5">
      <c r="A50" s="1"/>
      <c r="B50" s="22" t="s">
        <v>93</v>
      </c>
      <c r="C50" s="27">
        <v>35364.5</v>
      </c>
      <c r="D50" s="23">
        <v>446</v>
      </c>
      <c r="E50" s="14">
        <f t="shared" si="0"/>
        <v>1.2611517199451427E-2</v>
      </c>
    </row>
    <row r="51" spans="1:5" ht="16.5">
      <c r="A51" s="1"/>
      <c r="B51" s="22" t="s">
        <v>29</v>
      </c>
      <c r="C51" s="27">
        <v>9937</v>
      </c>
      <c r="D51" s="23">
        <v>86</v>
      </c>
      <c r="E51" s="14">
        <f t="shared" si="0"/>
        <v>8.6545234980376379E-3</v>
      </c>
    </row>
    <row r="52" spans="1:5" ht="16.5">
      <c r="A52" s="1"/>
      <c r="B52" s="22" t="s">
        <v>94</v>
      </c>
      <c r="C52" s="27">
        <v>3145</v>
      </c>
      <c r="D52" s="23">
        <v>538</v>
      </c>
      <c r="E52" s="14">
        <f t="shared" si="0"/>
        <v>0.17106518282988872</v>
      </c>
    </row>
    <row r="53" spans="1:5" ht="16.5">
      <c r="A53" s="1"/>
      <c r="B53" s="22" t="s">
        <v>95</v>
      </c>
      <c r="C53" s="27">
        <v>6514</v>
      </c>
      <c r="D53" s="23">
        <v>373</v>
      </c>
      <c r="E53" s="14">
        <f t="shared" si="0"/>
        <v>5.7261283389622351E-2</v>
      </c>
    </row>
    <row r="54" spans="1:5" ht="16.5">
      <c r="A54" s="1"/>
      <c r="B54" s="22" t="s">
        <v>96</v>
      </c>
      <c r="C54" s="27">
        <v>6701.100000000014</v>
      </c>
      <c r="D54" s="23">
        <v>212</v>
      </c>
      <c r="E54" s="14">
        <f t="shared" si="0"/>
        <v>3.1636596976615715E-2</v>
      </c>
    </row>
    <row r="55" spans="1:5" ht="16.5">
      <c r="A55" s="1"/>
      <c r="B55" s="22" t="s">
        <v>97</v>
      </c>
      <c r="C55" s="27">
        <v>32813</v>
      </c>
      <c r="D55" s="23">
        <v>1691</v>
      </c>
      <c r="E55" s="14">
        <f t="shared" si="0"/>
        <v>5.1534452808338162E-2</v>
      </c>
    </row>
    <row r="56" spans="1:5" ht="16.5">
      <c r="A56" s="1"/>
      <c r="B56" s="22" t="s">
        <v>30</v>
      </c>
      <c r="C56" s="27">
        <v>33307</v>
      </c>
      <c r="D56" s="23"/>
      <c r="E56" s="14" t="str">
        <f t="shared" si="0"/>
        <v xml:space="preserve"> </v>
      </c>
    </row>
    <row r="57" spans="1:5" ht="16.5">
      <c r="A57" s="1"/>
      <c r="B57" s="22" t="s">
        <v>31</v>
      </c>
      <c r="C57" s="27">
        <v>61323</v>
      </c>
      <c r="D57" s="23">
        <v>178</v>
      </c>
      <c r="E57" s="14">
        <f t="shared" si="0"/>
        <v>2.902662948648957E-3</v>
      </c>
    </row>
    <row r="58" spans="1:5" ht="16.5">
      <c r="A58" s="1"/>
      <c r="B58" s="22" t="s">
        <v>32</v>
      </c>
      <c r="C58" s="27">
        <v>18676</v>
      </c>
      <c r="D58" s="23">
        <v>157</v>
      </c>
      <c r="E58" s="14">
        <f t="shared" si="0"/>
        <v>8.4065110301991854E-3</v>
      </c>
    </row>
    <row r="59" spans="1:5" ht="16.5">
      <c r="A59" s="1"/>
      <c r="B59" s="22" t="s">
        <v>33</v>
      </c>
      <c r="C59" s="27">
        <v>12436</v>
      </c>
      <c r="D59" s="23"/>
      <c r="E59" s="14" t="str">
        <f t="shared" si="0"/>
        <v xml:space="preserve"> </v>
      </c>
    </row>
    <row r="60" spans="1:5" ht="16.5">
      <c r="A60" s="1"/>
      <c r="B60" s="22" t="s">
        <v>34</v>
      </c>
      <c r="C60" s="27">
        <v>15869</v>
      </c>
      <c r="D60" s="23"/>
      <c r="E60" s="14" t="str">
        <f t="shared" si="0"/>
        <v xml:space="preserve"> </v>
      </c>
    </row>
    <row r="61" spans="1:5" ht="16.5">
      <c r="A61" s="1"/>
      <c r="B61" s="22" t="s">
        <v>35</v>
      </c>
      <c r="C61" s="27">
        <v>9798</v>
      </c>
      <c r="D61" s="23"/>
      <c r="E61" s="14" t="str">
        <f t="shared" si="0"/>
        <v xml:space="preserve"> </v>
      </c>
    </row>
    <row r="62" spans="1:5" ht="16.5">
      <c r="A62" s="1"/>
      <c r="B62" s="22" t="s">
        <v>36</v>
      </c>
      <c r="C62" s="27">
        <v>2458019</v>
      </c>
      <c r="D62" s="23">
        <v>48</v>
      </c>
      <c r="E62" s="14">
        <f t="shared" si="0"/>
        <v>1.9527920654803727E-5</v>
      </c>
    </row>
    <row r="63" spans="1:5" ht="16.5">
      <c r="A63" s="1"/>
      <c r="B63" s="22" t="s">
        <v>37</v>
      </c>
      <c r="C63" s="27">
        <v>186010</v>
      </c>
      <c r="D63" s="23">
        <v>23</v>
      </c>
      <c r="E63" s="14">
        <f t="shared" si="0"/>
        <v>1.2364926616848556E-4</v>
      </c>
    </row>
    <row r="64" spans="1:5" ht="16.5">
      <c r="A64" s="1"/>
      <c r="B64" s="22" t="s">
        <v>38</v>
      </c>
      <c r="C64" s="27">
        <v>383105</v>
      </c>
      <c r="D64" s="23">
        <v>158</v>
      </c>
      <c r="E64" s="14">
        <f t="shared" ref="E64:E103" si="1">IF(D64&gt;0,D64/C64," " )</f>
        <v>4.1241957165790056E-4</v>
      </c>
    </row>
    <row r="65" spans="1:5" ht="16.5">
      <c r="A65" s="1"/>
      <c r="B65" s="22" t="s">
        <v>39</v>
      </c>
      <c r="C65" s="27">
        <v>7398</v>
      </c>
      <c r="D65" s="23">
        <v>42</v>
      </c>
      <c r="E65" s="14">
        <f t="shared" si="1"/>
        <v>5.6772100567721003E-3</v>
      </c>
    </row>
    <row r="66" spans="1:5" ht="16.5">
      <c r="A66" s="1"/>
      <c r="B66" s="29" t="s">
        <v>68</v>
      </c>
      <c r="C66" s="23">
        <f>319+624</f>
        <v>943</v>
      </c>
      <c r="D66" s="23">
        <v>558</v>
      </c>
      <c r="E66" s="14">
        <f t="shared" si="1"/>
        <v>0.59172852598091197</v>
      </c>
    </row>
    <row r="67" spans="1:5" ht="16.5">
      <c r="A67" s="1"/>
      <c r="B67" s="22" t="s">
        <v>98</v>
      </c>
      <c r="C67" s="23">
        <f>13075+60</f>
        <v>13135</v>
      </c>
      <c r="D67" s="23">
        <f>2350+800</f>
        <v>3150</v>
      </c>
      <c r="E67" s="14">
        <f t="shared" si="1"/>
        <v>0.23981728207080319</v>
      </c>
    </row>
    <row r="68" spans="1:5" ht="16.5">
      <c r="A68" s="1"/>
      <c r="B68" s="22" t="s">
        <v>99</v>
      </c>
      <c r="C68" s="23">
        <f>18479+63</f>
        <v>18542</v>
      </c>
      <c r="D68" s="23">
        <f>2609+803</f>
        <v>3412</v>
      </c>
      <c r="E68" s="14">
        <f t="shared" si="1"/>
        <v>0.1840146693992018</v>
      </c>
    </row>
    <row r="69" spans="1:5" ht="16.5">
      <c r="A69" s="1"/>
      <c r="B69" s="22" t="s">
        <v>100</v>
      </c>
      <c r="C69" s="27">
        <v>19610.5</v>
      </c>
      <c r="D69" s="23">
        <v>382</v>
      </c>
      <c r="E69" s="14">
        <f t="shared" si="1"/>
        <v>1.9479360546645931E-2</v>
      </c>
    </row>
    <row r="70" spans="1:5" ht="16.5">
      <c r="A70" s="1"/>
      <c r="B70" s="29" t="s">
        <v>70</v>
      </c>
      <c r="C70" s="23">
        <f>7982+448</f>
        <v>8430</v>
      </c>
      <c r="D70" s="23">
        <v>510</v>
      </c>
      <c r="E70" s="14">
        <f t="shared" si="1"/>
        <v>6.0498220640569395E-2</v>
      </c>
    </row>
    <row r="71" spans="1:5" ht="16.5">
      <c r="A71" s="1"/>
      <c r="B71" s="29" t="s">
        <v>71</v>
      </c>
      <c r="C71" s="23">
        <f>11185+1616</f>
        <v>12801</v>
      </c>
      <c r="D71" s="23">
        <v>116</v>
      </c>
      <c r="E71" s="14">
        <f t="shared" si="1"/>
        <v>9.061792047496289E-3</v>
      </c>
    </row>
    <row r="72" spans="1:5" ht="16.5">
      <c r="A72" s="1"/>
      <c r="B72" s="22" t="s">
        <v>102</v>
      </c>
      <c r="C72" s="23">
        <v>16322.149999999943</v>
      </c>
      <c r="D72" s="23"/>
      <c r="E72" s="14" t="str">
        <f t="shared" si="1"/>
        <v xml:space="preserve"> </v>
      </c>
    </row>
    <row r="73" spans="1:5" ht="16.5">
      <c r="A73" s="1"/>
      <c r="B73" s="22" t="s">
        <v>43</v>
      </c>
      <c r="C73" s="23">
        <v>2642</v>
      </c>
      <c r="D73" s="23">
        <v>37</v>
      </c>
      <c r="E73" s="14">
        <f t="shared" si="1"/>
        <v>1.4004542013626041E-2</v>
      </c>
    </row>
    <row r="74" spans="1:5" ht="16.5">
      <c r="A74" s="1"/>
      <c r="B74" s="22" t="s">
        <v>44</v>
      </c>
      <c r="C74" s="27">
        <v>5973.5</v>
      </c>
      <c r="D74" s="23"/>
      <c r="E74" s="14" t="str">
        <f t="shared" si="1"/>
        <v xml:space="preserve"> </v>
      </c>
    </row>
    <row r="75" spans="1:5" ht="16.5">
      <c r="A75" s="1"/>
      <c r="B75" s="22" t="s">
        <v>45</v>
      </c>
      <c r="C75" s="23">
        <v>1275</v>
      </c>
      <c r="D75" s="23"/>
      <c r="E75" s="14" t="str">
        <f t="shared" si="1"/>
        <v xml:space="preserve"> </v>
      </c>
    </row>
    <row r="76" spans="1:5" ht="16.5">
      <c r="A76" s="1"/>
      <c r="B76" s="22" t="s">
        <v>103</v>
      </c>
      <c r="C76" s="23">
        <v>4071</v>
      </c>
      <c r="D76" s="23"/>
      <c r="E76" s="14" t="str">
        <f t="shared" si="1"/>
        <v xml:space="preserve"> </v>
      </c>
    </row>
    <row r="77" spans="1:5" ht="16.5">
      <c r="A77" s="1"/>
      <c r="B77" s="22" t="s">
        <v>104</v>
      </c>
      <c r="C77" s="27">
        <v>3685</v>
      </c>
      <c r="D77" s="23"/>
      <c r="E77" s="14" t="str">
        <f t="shared" si="1"/>
        <v xml:space="preserve"> </v>
      </c>
    </row>
    <row r="78" spans="1:5" ht="16.5">
      <c r="A78" s="1"/>
      <c r="B78" s="22" t="s">
        <v>105</v>
      </c>
      <c r="C78" s="27">
        <v>1970</v>
      </c>
      <c r="D78" s="23">
        <v>34</v>
      </c>
      <c r="E78" s="14">
        <f t="shared" si="1"/>
        <v>1.7258883248730966E-2</v>
      </c>
    </row>
    <row r="79" spans="1:5" ht="16.5">
      <c r="A79" s="1"/>
      <c r="B79" s="22" t="s">
        <v>46</v>
      </c>
      <c r="C79" s="23">
        <v>19775.299999999992</v>
      </c>
      <c r="D79" s="23">
        <v>478</v>
      </c>
      <c r="E79" s="14">
        <f t="shared" si="1"/>
        <v>2.4171567561554069E-2</v>
      </c>
    </row>
    <row r="80" spans="1:5" ht="16.5">
      <c r="A80" s="1"/>
      <c r="B80" s="22" t="s">
        <v>106</v>
      </c>
      <c r="C80" s="27">
        <v>3038</v>
      </c>
      <c r="D80" s="23">
        <v>273</v>
      </c>
      <c r="E80" s="14">
        <f t="shared" si="1"/>
        <v>8.9861751152073732E-2</v>
      </c>
    </row>
    <row r="81" spans="1:5" ht="16.5">
      <c r="A81" s="1"/>
      <c r="B81" s="22" t="s">
        <v>47</v>
      </c>
      <c r="C81" s="27">
        <v>15268</v>
      </c>
      <c r="D81" s="23">
        <v>120</v>
      </c>
      <c r="E81" s="14">
        <f t="shared" si="1"/>
        <v>7.8595755829185231E-3</v>
      </c>
    </row>
    <row r="82" spans="1:5" ht="16.5">
      <c r="A82" s="1"/>
      <c r="B82" s="22" t="s">
        <v>107</v>
      </c>
      <c r="C82" s="27">
        <v>3526</v>
      </c>
      <c r="D82" s="23">
        <v>9</v>
      </c>
      <c r="E82" s="14">
        <f t="shared" si="1"/>
        <v>2.5524673851389677E-3</v>
      </c>
    </row>
    <row r="83" spans="1:5" ht="16.5">
      <c r="A83" s="1"/>
      <c r="B83" s="22" t="s">
        <v>108</v>
      </c>
      <c r="C83" s="27">
        <v>28</v>
      </c>
      <c r="D83" s="23"/>
      <c r="E83" s="14" t="str">
        <f t="shared" si="1"/>
        <v xml:space="preserve"> </v>
      </c>
    </row>
    <row r="84" spans="1:5" ht="16.5">
      <c r="A84" s="1"/>
      <c r="B84" s="22" t="s">
        <v>48</v>
      </c>
      <c r="C84" s="27">
        <v>35490</v>
      </c>
      <c r="D84" s="23">
        <v>189</v>
      </c>
      <c r="E84" s="14">
        <f t="shared" si="1"/>
        <v>5.3254437869822485E-3</v>
      </c>
    </row>
    <row r="85" spans="1:5" ht="16.5">
      <c r="A85" s="1"/>
      <c r="B85" s="22" t="s">
        <v>49</v>
      </c>
      <c r="C85" s="27">
        <v>11568</v>
      </c>
      <c r="D85" s="23">
        <v>796</v>
      </c>
      <c r="E85" s="14">
        <f t="shared" si="1"/>
        <v>6.8810511756569853E-2</v>
      </c>
    </row>
    <row r="86" spans="1:5" ht="16.5">
      <c r="A86" s="1"/>
      <c r="B86" s="22" t="s">
        <v>109</v>
      </c>
      <c r="C86" s="27">
        <v>5410</v>
      </c>
      <c r="D86" s="23"/>
      <c r="E86" s="14" t="str">
        <f t="shared" si="1"/>
        <v xml:space="preserve"> </v>
      </c>
    </row>
    <row r="87" spans="1:5" ht="16.5">
      <c r="A87" s="1"/>
      <c r="B87" s="22" t="s">
        <v>50</v>
      </c>
      <c r="C87" s="27">
        <v>4637</v>
      </c>
      <c r="D87" s="23"/>
      <c r="E87" s="14" t="str">
        <f t="shared" si="1"/>
        <v xml:space="preserve"> </v>
      </c>
    </row>
    <row r="88" spans="1:5" ht="16.5">
      <c r="A88" s="1"/>
      <c r="B88" s="22" t="s">
        <v>51</v>
      </c>
      <c r="C88" s="27">
        <v>8531</v>
      </c>
      <c r="D88" s="23">
        <v>479</v>
      </c>
      <c r="E88" s="14"/>
    </row>
    <row r="89" spans="1:5" ht="16.5">
      <c r="A89" s="1"/>
      <c r="B89" s="22" t="s">
        <v>110</v>
      </c>
      <c r="C89" s="27">
        <v>346</v>
      </c>
      <c r="D89" s="23"/>
      <c r="E89" s="14" t="str">
        <f t="shared" si="1"/>
        <v xml:space="preserve"> </v>
      </c>
    </row>
    <row r="90" spans="1:5" ht="16.5">
      <c r="A90" s="1"/>
      <c r="B90" s="22" t="s">
        <v>52</v>
      </c>
      <c r="C90" s="27">
        <v>2864</v>
      </c>
      <c r="D90" s="23">
        <v>10</v>
      </c>
      <c r="E90" s="14">
        <f t="shared" si="1"/>
        <v>3.4916201117318434E-3</v>
      </c>
    </row>
    <row r="91" spans="1:5" ht="16.5">
      <c r="A91" s="1"/>
      <c r="B91" s="22" t="s">
        <v>53</v>
      </c>
      <c r="C91" s="27">
        <v>1884</v>
      </c>
      <c r="D91" s="23">
        <v>79</v>
      </c>
      <c r="E91" s="14">
        <f t="shared" si="1"/>
        <v>4.1932059447983012E-2</v>
      </c>
    </row>
    <row r="92" spans="1:5" ht="16.5">
      <c r="A92" s="1"/>
      <c r="B92" s="22" t="s">
        <v>55</v>
      </c>
      <c r="C92" s="27">
        <v>10167</v>
      </c>
      <c r="D92" s="23">
        <v>85</v>
      </c>
      <c r="E92" s="14">
        <f t="shared" si="1"/>
        <v>8.3603816268319076E-3</v>
      </c>
    </row>
    <row r="93" spans="1:5" ht="16.5">
      <c r="A93" s="1"/>
      <c r="B93" s="22" t="s">
        <v>66</v>
      </c>
      <c r="C93" s="27">
        <v>463</v>
      </c>
      <c r="D93" s="23"/>
      <c r="E93" s="14" t="str">
        <f t="shared" si="1"/>
        <v xml:space="preserve"> </v>
      </c>
    </row>
    <row r="94" spans="1:5" ht="16.5">
      <c r="A94" s="1"/>
      <c r="B94" s="22" t="s">
        <v>112</v>
      </c>
      <c r="C94" s="27">
        <v>2</v>
      </c>
      <c r="D94" s="23"/>
      <c r="E94" s="14" t="str">
        <f t="shared" si="1"/>
        <v xml:space="preserve"> </v>
      </c>
    </row>
    <row r="95" spans="1:5" ht="16.5">
      <c r="A95" s="1"/>
      <c r="B95" s="22" t="s">
        <v>56</v>
      </c>
      <c r="C95" s="27">
        <v>3842</v>
      </c>
      <c r="D95" s="23"/>
      <c r="E95" s="14" t="str">
        <f t="shared" si="1"/>
        <v xml:space="preserve"> </v>
      </c>
    </row>
    <row r="96" spans="1:5" ht="16.5">
      <c r="A96" s="1"/>
      <c r="B96" s="22" t="s">
        <v>113</v>
      </c>
      <c r="C96" s="27">
        <v>1693</v>
      </c>
      <c r="D96" s="23">
        <v>171</v>
      </c>
      <c r="E96" s="14">
        <f t="shared" si="1"/>
        <v>0.10100413467217956</v>
      </c>
    </row>
    <row r="97" spans="1:5" ht="16.5">
      <c r="A97" s="1"/>
      <c r="B97" s="22" t="s">
        <v>114</v>
      </c>
      <c r="C97" s="27">
        <v>1667</v>
      </c>
      <c r="D97" s="23">
        <v>19</v>
      </c>
      <c r="E97" s="14">
        <f t="shared" si="1"/>
        <v>1.1397720455908818E-2</v>
      </c>
    </row>
    <row r="98" spans="1:5" ht="16.5">
      <c r="B98" s="22" t="s">
        <v>115</v>
      </c>
      <c r="C98" s="27">
        <v>3090</v>
      </c>
      <c r="D98" s="23"/>
      <c r="E98" s="14" t="str">
        <f t="shared" si="1"/>
        <v xml:space="preserve"> </v>
      </c>
    </row>
    <row r="99" spans="1:5" ht="16.5">
      <c r="B99" s="22" t="s">
        <v>116</v>
      </c>
      <c r="C99" s="27">
        <v>879</v>
      </c>
      <c r="D99" s="23"/>
      <c r="E99" s="14" t="str">
        <f t="shared" si="1"/>
        <v xml:space="preserve"> </v>
      </c>
    </row>
    <row r="100" spans="1:5" ht="16.5">
      <c r="B100" s="22" t="s">
        <v>117</v>
      </c>
      <c r="C100" s="27">
        <v>12534</v>
      </c>
      <c r="D100" s="23">
        <v>61</v>
      </c>
      <c r="E100" s="14">
        <f t="shared" si="1"/>
        <v>4.8667624062549864E-3</v>
      </c>
    </row>
    <row r="101" spans="1:5" ht="16.5">
      <c r="B101" s="22" t="s">
        <v>118</v>
      </c>
      <c r="C101" s="23">
        <v>3136</v>
      </c>
      <c r="D101" s="23">
        <v>17</v>
      </c>
      <c r="E101" s="14">
        <f t="shared" si="1"/>
        <v>5.4209183673469387E-3</v>
      </c>
    </row>
    <row r="102" spans="1:5" ht="16.5">
      <c r="B102" s="22" t="s">
        <v>67</v>
      </c>
      <c r="C102" s="23">
        <v>123</v>
      </c>
      <c r="D102" s="23"/>
      <c r="E102" s="25" t="str">
        <f t="shared" si="1"/>
        <v xml:space="preserve"> </v>
      </c>
    </row>
    <row r="103" spans="1:5" ht="16.5">
      <c r="B103" s="19" t="s">
        <v>57</v>
      </c>
      <c r="C103" s="24">
        <f>SUM(C2:C102)</f>
        <v>4190151.8</v>
      </c>
      <c r="D103" s="24">
        <f>SUM(D2:D102)</f>
        <v>43692</v>
      </c>
      <c r="E103" s="13">
        <f t="shared" si="1"/>
        <v>1.0427307192068793E-2</v>
      </c>
    </row>
    <row r="104" spans="1:5" ht="16.5">
      <c r="B104" s="12" t="s">
        <v>65</v>
      </c>
    </row>
    <row r="105" spans="1:5" ht="16.5">
      <c r="B105" s="12" t="s">
        <v>69</v>
      </c>
    </row>
    <row r="106" spans="1:5" ht="16.5">
      <c r="B106" s="12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C2" sqref="C2"/>
    </sheetView>
  </sheetViews>
  <sheetFormatPr defaultRowHeight="15"/>
  <cols>
    <col min="2" max="2" width="72.140625" bestFit="1" customWidth="1"/>
    <col min="4" max="4" width="10.140625" bestFit="1" customWidth="1"/>
  </cols>
  <sheetData>
    <row r="1" spans="1:7" ht="16.5">
      <c r="A1" s="5"/>
      <c r="B1" s="6"/>
      <c r="C1" s="30" t="s">
        <v>124</v>
      </c>
      <c r="D1" s="8"/>
    </row>
    <row r="2" spans="1:7" ht="16.5">
      <c r="A2" s="5"/>
      <c r="B2" s="7" t="s">
        <v>58</v>
      </c>
      <c r="C2" s="4" t="s">
        <v>0</v>
      </c>
      <c r="D2" s="9" t="s">
        <v>59</v>
      </c>
      <c r="E2" s="16" t="s">
        <v>64</v>
      </c>
    </row>
    <row r="3" spans="1:7">
      <c r="A3" s="34"/>
      <c r="B3" s="31" t="s">
        <v>3</v>
      </c>
      <c r="C3" s="32">
        <v>266</v>
      </c>
      <c r="D3" s="33"/>
      <c r="E3" s="15" t="str">
        <f>IF(D3&gt;0,D3/C3," " )</f>
        <v xml:space="preserve"> </v>
      </c>
      <c r="G3" s="18"/>
    </row>
    <row r="4" spans="1:7">
      <c r="A4" s="34"/>
      <c r="B4" s="37" t="s">
        <v>4</v>
      </c>
      <c r="C4" s="38">
        <v>48</v>
      </c>
      <c r="D4" s="39"/>
      <c r="E4" s="14" t="str">
        <f t="shared" ref="E4:E69" si="0">IF(D4&gt;0,D4/C4," " )</f>
        <v xml:space="preserve"> </v>
      </c>
      <c r="G4" s="18"/>
    </row>
    <row r="5" spans="1:7">
      <c r="A5" s="34"/>
      <c r="B5" s="37" t="s">
        <v>73</v>
      </c>
      <c r="C5" s="38">
        <v>6457</v>
      </c>
      <c r="D5" s="39">
        <v>37</v>
      </c>
      <c r="E5" s="14">
        <f t="shared" si="0"/>
        <v>5.7302152702493414E-3</v>
      </c>
      <c r="G5" s="18"/>
    </row>
    <row r="6" spans="1:7">
      <c r="A6" s="34"/>
      <c r="B6" s="37" t="s">
        <v>74</v>
      </c>
      <c r="C6" s="38">
        <v>923</v>
      </c>
      <c r="D6" s="39">
        <v>5</v>
      </c>
      <c r="E6" s="14">
        <f t="shared" si="0"/>
        <v>5.4171180931744311E-3</v>
      </c>
      <c r="G6" s="18"/>
    </row>
    <row r="7" spans="1:7">
      <c r="A7" s="34"/>
      <c r="B7" s="37" t="s">
        <v>6</v>
      </c>
      <c r="C7" s="38">
        <v>28</v>
      </c>
      <c r="D7" s="39">
        <v>1</v>
      </c>
      <c r="E7" s="14">
        <f t="shared" si="0"/>
        <v>3.5714285714285712E-2</v>
      </c>
      <c r="G7" s="18"/>
    </row>
    <row r="8" spans="1:7">
      <c r="A8" s="34"/>
      <c r="B8" s="37" t="s">
        <v>75</v>
      </c>
      <c r="C8" s="38">
        <v>2861</v>
      </c>
      <c r="D8" s="39">
        <v>9</v>
      </c>
      <c r="E8" s="14">
        <f t="shared" si="0"/>
        <v>3.1457532331352674E-3</v>
      </c>
      <c r="G8" s="18"/>
    </row>
    <row r="9" spans="1:7">
      <c r="A9" s="34"/>
      <c r="B9" s="37" t="s">
        <v>76</v>
      </c>
      <c r="C9" s="38">
        <v>394</v>
      </c>
      <c r="D9" s="39"/>
      <c r="E9" s="14" t="str">
        <f t="shared" si="0"/>
        <v xml:space="preserve"> </v>
      </c>
      <c r="G9" s="18"/>
    </row>
    <row r="10" spans="1:7">
      <c r="A10" s="34"/>
      <c r="B10" s="37" t="s">
        <v>119</v>
      </c>
      <c r="C10" s="38">
        <v>524</v>
      </c>
      <c r="D10" s="39"/>
      <c r="E10" s="14" t="str">
        <f t="shared" si="0"/>
        <v xml:space="preserve"> </v>
      </c>
      <c r="G10" s="18"/>
    </row>
    <row r="11" spans="1:7">
      <c r="A11" s="34"/>
      <c r="B11" s="37" t="s">
        <v>7</v>
      </c>
      <c r="C11" s="38">
        <v>149</v>
      </c>
      <c r="D11" s="39">
        <v>1</v>
      </c>
      <c r="E11" s="14">
        <f t="shared" si="0"/>
        <v>6.7114093959731542E-3</v>
      </c>
      <c r="G11" s="18"/>
    </row>
    <row r="12" spans="1:7">
      <c r="A12" s="34"/>
      <c r="B12" s="37" t="s">
        <v>8</v>
      </c>
      <c r="C12" s="38">
        <v>1137</v>
      </c>
      <c r="D12" s="39">
        <v>11</v>
      </c>
      <c r="E12" s="14">
        <f t="shared" si="0"/>
        <v>9.6745822339489879E-3</v>
      </c>
      <c r="G12" s="18"/>
    </row>
    <row r="13" spans="1:7">
      <c r="A13" s="34"/>
      <c r="B13" s="37" t="s">
        <v>78</v>
      </c>
      <c r="C13" s="38">
        <v>168</v>
      </c>
      <c r="D13" s="39">
        <v>1</v>
      </c>
      <c r="E13" s="14">
        <f t="shared" si="0"/>
        <v>5.9523809523809521E-3</v>
      </c>
      <c r="G13" s="18"/>
    </row>
    <row r="14" spans="1:7">
      <c r="A14" s="34"/>
      <c r="B14" s="37" t="s">
        <v>79</v>
      </c>
      <c r="C14" s="38">
        <v>51</v>
      </c>
      <c r="D14" s="39"/>
      <c r="E14" s="14" t="str">
        <f t="shared" si="0"/>
        <v xml:space="preserve"> </v>
      </c>
      <c r="G14" s="18"/>
    </row>
    <row r="15" spans="1:7">
      <c r="A15" s="34"/>
      <c r="B15" s="37" t="s">
        <v>81</v>
      </c>
      <c r="C15" s="38">
        <v>13</v>
      </c>
      <c r="D15" s="39"/>
      <c r="E15" s="14" t="str">
        <f t="shared" si="0"/>
        <v xml:space="preserve"> </v>
      </c>
      <c r="G15" s="18"/>
    </row>
    <row r="16" spans="1:7">
      <c r="A16" s="34"/>
      <c r="B16" s="37" t="s">
        <v>82</v>
      </c>
      <c r="C16" s="38">
        <v>269</v>
      </c>
      <c r="D16" s="39"/>
      <c r="E16" s="14"/>
      <c r="G16" s="18"/>
    </row>
    <row r="17" spans="1:7">
      <c r="A17" s="34"/>
      <c r="B17" s="37" t="s">
        <v>83</v>
      </c>
      <c r="C17" s="38">
        <v>424</v>
      </c>
      <c r="D17" s="39"/>
      <c r="E17" s="14" t="str">
        <f t="shared" si="0"/>
        <v xml:space="preserve"> </v>
      </c>
      <c r="G17" s="18"/>
    </row>
    <row r="18" spans="1:7">
      <c r="A18" s="34"/>
      <c r="B18" s="37" t="s">
        <v>84</v>
      </c>
      <c r="C18" s="38">
        <v>598</v>
      </c>
      <c r="D18" s="39">
        <v>5</v>
      </c>
      <c r="E18" s="14">
        <f t="shared" si="0"/>
        <v>8.3612040133779261E-3</v>
      </c>
      <c r="G18" s="18"/>
    </row>
    <row r="19" spans="1:7">
      <c r="A19" s="34"/>
      <c r="B19" s="37" t="s">
        <v>85</v>
      </c>
      <c r="C19" s="38">
        <v>878</v>
      </c>
      <c r="D19" s="39">
        <v>5</v>
      </c>
      <c r="E19" s="14">
        <f t="shared" si="0"/>
        <v>5.6947608200455585E-3</v>
      </c>
      <c r="G19" s="18"/>
    </row>
    <row r="20" spans="1:7">
      <c r="A20" s="34"/>
      <c r="B20" s="37" t="s">
        <v>86</v>
      </c>
      <c r="C20" s="38">
        <v>642</v>
      </c>
      <c r="D20" s="39">
        <v>1</v>
      </c>
      <c r="E20" s="14">
        <f t="shared" si="0"/>
        <v>1.557632398753894E-3</v>
      </c>
      <c r="G20" s="18"/>
    </row>
    <row r="21" spans="1:7">
      <c r="A21" s="34"/>
      <c r="B21" s="37" t="s">
        <v>87</v>
      </c>
      <c r="C21" s="38">
        <v>1193</v>
      </c>
      <c r="D21" s="39">
        <v>5</v>
      </c>
      <c r="E21" s="14">
        <f t="shared" si="0"/>
        <v>4.1911148365465214E-3</v>
      </c>
      <c r="G21" s="18"/>
    </row>
    <row r="22" spans="1:7">
      <c r="A22" s="34"/>
      <c r="B22" s="37" t="s">
        <v>88</v>
      </c>
      <c r="C22" s="38">
        <v>591</v>
      </c>
      <c r="D22" s="39">
        <v>2</v>
      </c>
      <c r="E22" s="14">
        <f t="shared" si="0"/>
        <v>3.3840947546531302E-3</v>
      </c>
      <c r="G22" s="18"/>
    </row>
    <row r="23" spans="1:7">
      <c r="A23" s="34"/>
      <c r="B23" s="37" t="s">
        <v>9</v>
      </c>
      <c r="C23" s="38">
        <v>517</v>
      </c>
      <c r="D23" s="39">
        <v>5</v>
      </c>
      <c r="E23" s="14">
        <f t="shared" si="0"/>
        <v>9.6711798839458421E-3</v>
      </c>
      <c r="G23" s="18"/>
    </row>
    <row r="24" spans="1:7">
      <c r="A24" s="34"/>
      <c r="B24" s="37" t="s">
        <v>10</v>
      </c>
      <c r="C24" s="38">
        <v>65</v>
      </c>
      <c r="D24" s="39"/>
      <c r="E24" s="14" t="str">
        <f t="shared" si="0"/>
        <v xml:space="preserve"> </v>
      </c>
      <c r="G24" s="18"/>
    </row>
    <row r="25" spans="1:7">
      <c r="A25" s="34"/>
      <c r="B25" s="37" t="s">
        <v>12</v>
      </c>
      <c r="C25" s="38">
        <v>1319</v>
      </c>
      <c r="D25" s="39">
        <v>4</v>
      </c>
      <c r="E25" s="14">
        <f t="shared" si="0"/>
        <v>3.0326004548900682E-3</v>
      </c>
      <c r="G25" s="18"/>
    </row>
    <row r="26" spans="1:7">
      <c r="A26" s="34"/>
      <c r="B26" s="37" t="s">
        <v>13</v>
      </c>
      <c r="C26" s="38">
        <v>1471</v>
      </c>
      <c r="D26" s="39">
        <v>11</v>
      </c>
      <c r="E26" s="14">
        <f t="shared" si="0"/>
        <v>7.4779061862678452E-3</v>
      </c>
      <c r="G26" s="18"/>
    </row>
    <row r="27" spans="1:7">
      <c r="A27" s="34"/>
      <c r="B27" s="37" t="s">
        <v>90</v>
      </c>
      <c r="C27" s="38">
        <v>1047</v>
      </c>
      <c r="D27" s="39">
        <v>6</v>
      </c>
      <c r="E27" s="14">
        <f t="shared" si="0"/>
        <v>5.7306590257879654E-3</v>
      </c>
      <c r="G27" s="18"/>
    </row>
    <row r="28" spans="1:7">
      <c r="A28" s="34"/>
      <c r="B28" s="37" t="s">
        <v>14</v>
      </c>
      <c r="C28" s="38">
        <v>641</v>
      </c>
      <c r="D28" s="39">
        <v>1</v>
      </c>
      <c r="E28" s="14">
        <f t="shared" si="0"/>
        <v>1.5600624024960999E-3</v>
      </c>
      <c r="G28" s="18"/>
    </row>
    <row r="29" spans="1:7">
      <c r="A29" s="34"/>
      <c r="B29" s="37" t="s">
        <v>15</v>
      </c>
      <c r="C29" s="38">
        <v>651</v>
      </c>
      <c r="D29" s="39">
        <v>3</v>
      </c>
      <c r="E29" s="14">
        <f t="shared" si="0"/>
        <v>4.608294930875576E-3</v>
      </c>
      <c r="G29" s="18"/>
    </row>
    <row r="30" spans="1:7">
      <c r="A30" s="34"/>
      <c r="B30" s="37" t="s">
        <v>91</v>
      </c>
      <c r="C30" s="38">
        <v>298</v>
      </c>
      <c r="D30" s="39">
        <v>14</v>
      </c>
      <c r="E30" s="14">
        <f t="shared" si="0"/>
        <v>4.6979865771812082E-2</v>
      </c>
      <c r="G30" s="18"/>
    </row>
    <row r="31" spans="1:7">
      <c r="A31" s="34"/>
      <c r="B31" s="37" t="s">
        <v>16</v>
      </c>
      <c r="C31" s="38">
        <v>271</v>
      </c>
      <c r="D31" s="39">
        <v>5</v>
      </c>
      <c r="E31" s="14">
        <f t="shared" si="0"/>
        <v>1.8450184501845018E-2</v>
      </c>
      <c r="G31" s="18"/>
    </row>
    <row r="32" spans="1:7">
      <c r="A32" s="34"/>
      <c r="B32" s="37" t="s">
        <v>19</v>
      </c>
      <c r="C32" s="38">
        <v>487</v>
      </c>
      <c r="D32" s="39">
        <v>5</v>
      </c>
      <c r="E32" s="14">
        <f t="shared" si="0"/>
        <v>1.0266940451745379E-2</v>
      </c>
      <c r="G32" s="18"/>
    </row>
    <row r="33" spans="1:7">
      <c r="A33" s="34"/>
      <c r="B33" s="37" t="s">
        <v>20</v>
      </c>
      <c r="C33" s="38">
        <v>32</v>
      </c>
      <c r="D33" s="39"/>
      <c r="E33" s="14" t="str">
        <f t="shared" si="0"/>
        <v xml:space="preserve"> </v>
      </c>
      <c r="G33" s="18"/>
    </row>
    <row r="34" spans="1:7">
      <c r="A34" s="34"/>
      <c r="B34" s="37" t="s">
        <v>21</v>
      </c>
      <c r="C34" s="38">
        <v>593</v>
      </c>
      <c r="D34" s="39">
        <v>1</v>
      </c>
      <c r="E34" s="14">
        <f t="shared" si="0"/>
        <v>1.6863406408094434E-3</v>
      </c>
      <c r="G34" s="18"/>
    </row>
    <row r="35" spans="1:7">
      <c r="A35" s="34"/>
      <c r="B35" s="37" t="s">
        <v>22</v>
      </c>
      <c r="C35" s="38">
        <v>371</v>
      </c>
      <c r="D35" s="39">
        <v>8</v>
      </c>
      <c r="E35" s="14">
        <f t="shared" si="0"/>
        <v>2.15633423180593E-2</v>
      </c>
      <c r="G35" s="18"/>
    </row>
    <row r="36" spans="1:7">
      <c r="A36" s="34"/>
      <c r="B36" s="37" t="s">
        <v>23</v>
      </c>
      <c r="C36" s="38">
        <v>722</v>
      </c>
      <c r="D36" s="39">
        <v>2</v>
      </c>
      <c r="E36" s="14">
        <f t="shared" si="0"/>
        <v>2.7700831024930748E-3</v>
      </c>
      <c r="G36" s="18"/>
    </row>
    <row r="37" spans="1:7">
      <c r="A37" s="34"/>
      <c r="B37" s="37" t="s">
        <v>25</v>
      </c>
      <c r="C37" s="38">
        <v>49</v>
      </c>
      <c r="D37" s="39"/>
      <c r="E37" s="14" t="str">
        <f t="shared" si="0"/>
        <v xml:space="preserve"> </v>
      </c>
      <c r="G37" s="18"/>
    </row>
    <row r="38" spans="1:7">
      <c r="A38" s="34"/>
      <c r="B38" s="37" t="s">
        <v>92</v>
      </c>
      <c r="C38" s="38">
        <v>315</v>
      </c>
      <c r="D38" s="39">
        <v>3</v>
      </c>
      <c r="E38" s="14">
        <f t="shared" si="0"/>
        <v>9.5238095238095247E-3</v>
      </c>
      <c r="G38" s="18"/>
    </row>
    <row r="39" spans="1:7">
      <c r="A39" s="34"/>
      <c r="B39" s="37" t="s">
        <v>27</v>
      </c>
      <c r="C39" s="38">
        <v>278</v>
      </c>
      <c r="D39" s="39">
        <v>3</v>
      </c>
      <c r="E39" s="14">
        <f t="shared" si="0"/>
        <v>1.0791366906474821E-2</v>
      </c>
      <c r="G39" s="18"/>
    </row>
    <row r="40" spans="1:7">
      <c r="A40" s="34"/>
      <c r="B40" s="37" t="s">
        <v>28</v>
      </c>
      <c r="C40" s="38">
        <v>340</v>
      </c>
      <c r="D40" s="39"/>
      <c r="E40" s="14" t="str">
        <f t="shared" si="0"/>
        <v xml:space="preserve"> </v>
      </c>
      <c r="G40" s="18"/>
    </row>
    <row r="41" spans="1:7">
      <c r="A41" s="34"/>
      <c r="B41" s="37" t="s">
        <v>93</v>
      </c>
      <c r="C41" s="38">
        <v>17</v>
      </c>
      <c r="D41" s="39"/>
      <c r="E41" s="14" t="str">
        <f t="shared" si="0"/>
        <v xml:space="preserve"> </v>
      </c>
      <c r="G41" s="18"/>
    </row>
    <row r="42" spans="1:7">
      <c r="A42" s="34"/>
      <c r="B42" s="37" t="s">
        <v>29</v>
      </c>
      <c r="C42" s="38">
        <v>60</v>
      </c>
      <c r="D42" s="39"/>
      <c r="E42" s="14"/>
      <c r="G42" s="18"/>
    </row>
    <row r="43" spans="1:7">
      <c r="A43" s="34"/>
      <c r="B43" s="37" t="s">
        <v>94</v>
      </c>
      <c r="C43" s="38">
        <v>1041</v>
      </c>
      <c r="D43" s="39">
        <v>7</v>
      </c>
      <c r="E43" s="14">
        <f t="shared" si="0"/>
        <v>6.7243035542747355E-3</v>
      </c>
      <c r="G43" s="18"/>
    </row>
    <row r="44" spans="1:7">
      <c r="A44" s="34"/>
      <c r="B44" s="37" t="s">
        <v>95</v>
      </c>
      <c r="C44" s="38">
        <v>592</v>
      </c>
      <c r="D44" s="39"/>
      <c r="E44" s="14" t="str">
        <f t="shared" si="0"/>
        <v xml:space="preserve"> </v>
      </c>
      <c r="G44" s="18"/>
    </row>
    <row r="45" spans="1:7">
      <c r="A45" s="34"/>
      <c r="B45" s="37" t="s">
        <v>60</v>
      </c>
      <c r="C45" s="38">
        <v>132</v>
      </c>
      <c r="D45" s="39"/>
      <c r="E45" s="14" t="str">
        <f t="shared" si="0"/>
        <v xml:space="preserve"> </v>
      </c>
      <c r="G45" s="18"/>
    </row>
    <row r="46" spans="1:7">
      <c r="A46" s="34"/>
      <c r="B46" s="37" t="s">
        <v>96</v>
      </c>
      <c r="C46" s="38">
        <v>165</v>
      </c>
      <c r="D46" s="39">
        <v>1</v>
      </c>
      <c r="E46" s="14">
        <f t="shared" si="0"/>
        <v>6.0606060606060606E-3</v>
      </c>
      <c r="G46" s="18"/>
    </row>
    <row r="47" spans="1:7">
      <c r="A47" s="34"/>
      <c r="B47" s="37" t="s">
        <v>63</v>
      </c>
      <c r="C47" s="38">
        <v>5119</v>
      </c>
      <c r="D47" s="39">
        <v>42</v>
      </c>
      <c r="E47" s="14">
        <f t="shared" si="0"/>
        <v>8.2047274858370774E-3</v>
      </c>
      <c r="G47" s="18"/>
    </row>
    <row r="48" spans="1:7">
      <c r="A48" s="34"/>
      <c r="B48" s="37" t="s">
        <v>40</v>
      </c>
      <c r="C48" s="38">
        <v>404</v>
      </c>
      <c r="D48" s="39">
        <v>2</v>
      </c>
      <c r="E48" s="14">
        <f t="shared" si="0"/>
        <v>4.9504950495049506E-3</v>
      </c>
      <c r="G48" s="18"/>
    </row>
    <row r="49" spans="1:7">
      <c r="A49" s="34"/>
      <c r="B49" s="37" t="s">
        <v>98</v>
      </c>
      <c r="C49" s="38">
        <v>1078</v>
      </c>
      <c r="D49" s="39">
        <v>9</v>
      </c>
      <c r="E49" s="14">
        <f t="shared" si="0"/>
        <v>8.3487940630797772E-3</v>
      </c>
      <c r="G49" s="18"/>
    </row>
    <row r="50" spans="1:7">
      <c r="A50" s="34"/>
      <c r="B50" s="37" t="s">
        <v>99</v>
      </c>
      <c r="C50" s="38">
        <v>542</v>
      </c>
      <c r="D50" s="39">
        <v>2</v>
      </c>
      <c r="E50" s="14">
        <f t="shared" si="0"/>
        <v>3.6900369003690036E-3</v>
      </c>
      <c r="G50" s="18"/>
    </row>
    <row r="51" spans="1:7">
      <c r="A51" s="34"/>
      <c r="B51" s="37" t="s">
        <v>100</v>
      </c>
      <c r="C51" s="38">
        <v>470</v>
      </c>
      <c r="D51" s="39">
        <v>3</v>
      </c>
      <c r="E51" s="14">
        <f t="shared" si="0"/>
        <v>6.382978723404255E-3</v>
      </c>
      <c r="G51" s="18"/>
    </row>
    <row r="52" spans="1:7">
      <c r="A52" s="34"/>
      <c r="B52" s="37" t="s">
        <v>101</v>
      </c>
      <c r="C52" s="38">
        <v>49</v>
      </c>
      <c r="D52" s="39"/>
      <c r="E52" s="14" t="str">
        <f t="shared" si="0"/>
        <v xml:space="preserve"> </v>
      </c>
      <c r="G52" s="18"/>
    </row>
    <row r="53" spans="1:7">
      <c r="A53" s="34"/>
      <c r="B53" s="37" t="s">
        <v>41</v>
      </c>
      <c r="C53" s="38">
        <v>162</v>
      </c>
      <c r="D53" s="39"/>
      <c r="E53" s="14" t="str">
        <f t="shared" si="0"/>
        <v xml:space="preserve"> </v>
      </c>
      <c r="G53" s="18"/>
    </row>
    <row r="54" spans="1:7">
      <c r="A54" s="34"/>
      <c r="B54" s="37" t="s">
        <v>42</v>
      </c>
      <c r="C54" s="38">
        <v>374</v>
      </c>
      <c r="D54" s="39"/>
      <c r="E54" s="14" t="str">
        <f t="shared" si="0"/>
        <v xml:space="preserve"> </v>
      </c>
      <c r="G54" s="18"/>
    </row>
    <row r="55" spans="1:7">
      <c r="A55" s="34"/>
      <c r="B55" s="37" t="s">
        <v>102</v>
      </c>
      <c r="C55" s="38">
        <v>529</v>
      </c>
      <c r="D55" s="39">
        <v>3</v>
      </c>
      <c r="E55" s="14">
        <f t="shared" si="0"/>
        <v>5.6710775047258983E-3</v>
      </c>
      <c r="G55" s="18"/>
    </row>
    <row r="56" spans="1:7">
      <c r="A56" s="34"/>
      <c r="B56" s="37" t="s">
        <v>120</v>
      </c>
      <c r="C56" s="38">
        <v>455</v>
      </c>
      <c r="D56" s="39">
        <v>2</v>
      </c>
      <c r="E56" s="14">
        <f t="shared" si="0"/>
        <v>4.3956043956043956E-3</v>
      </c>
      <c r="G56" s="18"/>
    </row>
    <row r="57" spans="1:7">
      <c r="A57" s="34"/>
      <c r="B57" s="37" t="s">
        <v>44</v>
      </c>
      <c r="C57" s="38">
        <v>458</v>
      </c>
      <c r="D57" s="39">
        <v>10</v>
      </c>
      <c r="E57" s="14">
        <f t="shared" si="0"/>
        <v>2.1834061135371178E-2</v>
      </c>
      <c r="G57" s="18"/>
    </row>
    <row r="58" spans="1:7">
      <c r="A58" s="34"/>
      <c r="B58" s="37" t="s">
        <v>104</v>
      </c>
      <c r="C58" s="38">
        <v>219</v>
      </c>
      <c r="D58" s="39"/>
      <c r="E58" s="14" t="str">
        <f t="shared" si="0"/>
        <v xml:space="preserve"> </v>
      </c>
      <c r="G58" s="18"/>
    </row>
    <row r="59" spans="1:7">
      <c r="A59" s="34"/>
      <c r="B59" s="37" t="s">
        <v>105</v>
      </c>
      <c r="C59" s="38">
        <v>1357</v>
      </c>
      <c r="D59" s="39">
        <v>7</v>
      </c>
      <c r="E59" s="14">
        <f t="shared" si="0"/>
        <v>5.1584377302873984E-3</v>
      </c>
      <c r="G59" s="18"/>
    </row>
    <row r="60" spans="1:7">
      <c r="A60" s="34"/>
      <c r="B60" s="37" t="s">
        <v>121</v>
      </c>
      <c r="C60" s="38">
        <v>5</v>
      </c>
      <c r="D60" s="39"/>
      <c r="E60" s="14" t="str">
        <f t="shared" si="0"/>
        <v xml:space="preserve"> </v>
      </c>
      <c r="G60" s="18"/>
    </row>
    <row r="61" spans="1:7">
      <c r="A61" s="34"/>
      <c r="B61" s="37" t="s">
        <v>46</v>
      </c>
      <c r="C61" s="38">
        <v>467</v>
      </c>
      <c r="D61" s="39"/>
      <c r="E61" s="14" t="str">
        <f t="shared" si="0"/>
        <v xml:space="preserve"> </v>
      </c>
      <c r="G61" s="18"/>
    </row>
    <row r="62" spans="1:7">
      <c r="A62" s="34"/>
      <c r="B62" s="37" t="s">
        <v>106</v>
      </c>
      <c r="C62" s="38">
        <v>824</v>
      </c>
      <c r="D62" s="39">
        <v>1</v>
      </c>
      <c r="E62" s="14">
        <f t="shared" si="0"/>
        <v>1.2135922330097086E-3</v>
      </c>
      <c r="G62" s="18"/>
    </row>
    <row r="63" spans="1:7">
      <c r="A63" s="34"/>
      <c r="B63" s="37" t="s">
        <v>47</v>
      </c>
      <c r="C63" s="38">
        <v>72</v>
      </c>
      <c r="D63" s="39"/>
      <c r="E63" s="14" t="str">
        <f t="shared" si="0"/>
        <v xml:space="preserve"> </v>
      </c>
      <c r="G63" s="18"/>
    </row>
    <row r="64" spans="1:7">
      <c r="A64" s="34"/>
      <c r="B64" s="37" t="s">
        <v>107</v>
      </c>
      <c r="C64" s="38">
        <v>803</v>
      </c>
      <c r="D64" s="39">
        <v>2</v>
      </c>
      <c r="E64" s="14">
        <f t="shared" si="0"/>
        <v>2.4906600249066002E-3</v>
      </c>
      <c r="G64" s="18"/>
    </row>
    <row r="65" spans="1:7">
      <c r="A65" s="34"/>
      <c r="B65" s="37" t="s">
        <v>108</v>
      </c>
      <c r="C65" s="38">
        <v>90</v>
      </c>
      <c r="D65" s="39">
        <v>1</v>
      </c>
      <c r="E65" s="14">
        <f t="shared" si="0"/>
        <v>1.1111111111111112E-2</v>
      </c>
      <c r="G65" s="18"/>
    </row>
    <row r="66" spans="1:7">
      <c r="A66" s="34"/>
      <c r="B66" s="37" t="s">
        <v>48</v>
      </c>
      <c r="C66" s="38">
        <v>9</v>
      </c>
      <c r="D66" s="39"/>
      <c r="E66" s="14" t="str">
        <f t="shared" si="0"/>
        <v xml:space="preserve"> </v>
      </c>
      <c r="G66" s="18"/>
    </row>
    <row r="67" spans="1:7">
      <c r="A67" s="34"/>
      <c r="B67" s="37" t="s">
        <v>109</v>
      </c>
      <c r="C67" s="38">
        <v>58</v>
      </c>
      <c r="D67" s="39"/>
      <c r="E67" s="14" t="str">
        <f t="shared" si="0"/>
        <v xml:space="preserve"> </v>
      </c>
      <c r="G67" s="18"/>
    </row>
    <row r="68" spans="1:7">
      <c r="A68" s="34"/>
      <c r="B68" s="37" t="s">
        <v>50</v>
      </c>
      <c r="C68" s="38">
        <v>862</v>
      </c>
      <c r="D68" s="39">
        <v>1</v>
      </c>
      <c r="E68" s="14">
        <f t="shared" si="0"/>
        <v>1.1600928074245939E-3</v>
      </c>
      <c r="G68" s="18"/>
    </row>
    <row r="69" spans="1:7">
      <c r="A69" s="34"/>
      <c r="B69" s="37" t="s">
        <v>51</v>
      </c>
      <c r="C69" s="38">
        <v>920</v>
      </c>
      <c r="D69" s="39">
        <v>2</v>
      </c>
      <c r="E69" s="14">
        <f t="shared" si="0"/>
        <v>2.1739130434782609E-3</v>
      </c>
      <c r="G69" s="18"/>
    </row>
    <row r="70" spans="1:7">
      <c r="A70" s="34"/>
      <c r="B70" s="37" t="s">
        <v>52</v>
      </c>
      <c r="C70" s="38">
        <v>265</v>
      </c>
      <c r="D70" s="39"/>
      <c r="E70" s="14" t="str">
        <f t="shared" ref="E70:E81" si="1">IF(D70&gt;0,D70/C70," " )</f>
        <v xml:space="preserve"> </v>
      </c>
      <c r="G70" s="18"/>
    </row>
    <row r="71" spans="1:7">
      <c r="A71" s="34"/>
      <c r="B71" s="37" t="s">
        <v>53</v>
      </c>
      <c r="C71" s="38">
        <v>161</v>
      </c>
      <c r="D71" s="39"/>
      <c r="E71" s="14" t="str">
        <f t="shared" si="1"/>
        <v xml:space="preserve"> </v>
      </c>
      <c r="G71" s="18"/>
    </row>
    <row r="72" spans="1:7">
      <c r="A72" s="34"/>
      <c r="B72" s="37" t="s">
        <v>54</v>
      </c>
      <c r="C72" s="38">
        <v>606</v>
      </c>
      <c r="D72" s="39"/>
      <c r="E72" s="14" t="str">
        <f t="shared" si="1"/>
        <v xml:space="preserve"> </v>
      </c>
      <c r="G72" s="18"/>
    </row>
    <row r="73" spans="1:7">
      <c r="A73" s="34"/>
      <c r="B73" s="37" t="s">
        <v>111</v>
      </c>
      <c r="C73" s="38">
        <v>50</v>
      </c>
      <c r="D73" s="39"/>
      <c r="E73" s="14" t="str">
        <f t="shared" si="1"/>
        <v xml:space="preserve"> </v>
      </c>
      <c r="G73" s="18"/>
    </row>
    <row r="74" spans="1:7">
      <c r="A74" s="34"/>
      <c r="B74" s="37" t="s">
        <v>61</v>
      </c>
      <c r="C74" s="38">
        <v>5</v>
      </c>
      <c r="D74" s="39"/>
      <c r="E74" s="14" t="str">
        <f t="shared" si="1"/>
        <v xml:space="preserve"> </v>
      </c>
      <c r="G74" s="18"/>
    </row>
    <row r="75" spans="1:7">
      <c r="A75" s="34"/>
      <c r="B75" s="37" t="s">
        <v>122</v>
      </c>
      <c r="C75" s="38">
        <v>377</v>
      </c>
      <c r="D75" s="39">
        <v>2</v>
      </c>
      <c r="E75" s="14">
        <f t="shared" si="1"/>
        <v>5.3050397877984082E-3</v>
      </c>
      <c r="G75" s="18"/>
    </row>
    <row r="76" spans="1:7">
      <c r="A76" s="34"/>
      <c r="B76" s="37" t="s">
        <v>123</v>
      </c>
      <c r="C76" s="38">
        <v>197</v>
      </c>
      <c r="D76" s="39"/>
      <c r="E76" s="14" t="str">
        <f t="shared" si="1"/>
        <v xml:space="preserve"> </v>
      </c>
      <c r="G76" s="18"/>
    </row>
    <row r="77" spans="1:7">
      <c r="A77" s="34"/>
      <c r="B77" s="37" t="s">
        <v>113</v>
      </c>
      <c r="C77" s="38">
        <v>61</v>
      </c>
      <c r="D77" s="39"/>
      <c r="E77" s="14" t="str">
        <f t="shared" si="1"/>
        <v xml:space="preserve"> </v>
      </c>
      <c r="G77" s="18"/>
    </row>
    <row r="78" spans="1:7">
      <c r="A78" s="34"/>
      <c r="B78" s="37" t="s">
        <v>114</v>
      </c>
      <c r="C78" s="38">
        <v>115</v>
      </c>
      <c r="D78" s="39"/>
      <c r="E78" s="14" t="str">
        <f t="shared" si="1"/>
        <v xml:space="preserve"> </v>
      </c>
      <c r="G78" s="18"/>
    </row>
    <row r="79" spans="1:7">
      <c r="A79" s="34"/>
      <c r="B79" s="37" t="s">
        <v>116</v>
      </c>
      <c r="C79" s="38">
        <v>199</v>
      </c>
      <c r="D79" s="39"/>
      <c r="E79" s="14" t="str">
        <f t="shared" si="1"/>
        <v xml:space="preserve"> </v>
      </c>
      <c r="G79" s="18"/>
    </row>
    <row r="80" spans="1:7">
      <c r="A80" s="34"/>
      <c r="B80" s="37" t="s">
        <v>118</v>
      </c>
      <c r="C80" s="38">
        <v>196</v>
      </c>
      <c r="D80" s="39">
        <v>2</v>
      </c>
      <c r="E80" s="25">
        <f t="shared" si="1"/>
        <v>1.020408163265306E-2</v>
      </c>
    </row>
    <row r="81" spans="1:5">
      <c r="A81" s="34"/>
      <c r="B81" s="35" t="s">
        <v>62</v>
      </c>
      <c r="C81" s="36">
        <v>46646</v>
      </c>
      <c r="D81" s="40">
        <v>253</v>
      </c>
      <c r="E81" s="13">
        <f t="shared" si="1"/>
        <v>5.4238305535308498E-3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</vt:lpstr>
      <vt:lpstr>Ricoveri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macchi.ne</dc:creator>
  <cp:lastModifiedBy>Utente</cp:lastModifiedBy>
  <dcterms:created xsi:type="dcterms:W3CDTF">2020-09-25T14:05:48Z</dcterms:created>
  <dcterms:modified xsi:type="dcterms:W3CDTF">2022-02-02T13:11:58Z</dcterms:modified>
</cp:coreProperties>
</file>