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60" windowWidth="17370" windowHeight="10890"/>
  </bookViews>
  <sheets>
    <sheet name="Amb" sheetId="1" r:id="rId1"/>
    <sheet name="Ricoveri" sheetId="2" r:id="rId2"/>
  </sheets>
  <calcPr calcId="124519"/>
</workbook>
</file>

<file path=xl/calcChain.xml><?xml version="1.0" encoding="utf-8"?>
<calcChain xmlns="http://schemas.openxmlformats.org/spreadsheetml/2006/main">
  <c r="B17" i="1"/>
  <c r="B16"/>
  <c r="B18"/>
  <c r="B102"/>
  <c r="B98"/>
  <c r="B19"/>
  <c r="B76"/>
  <c r="B75"/>
  <c r="D4" i="2" l="1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3"/>
  <c r="D4" i="1" l="1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7"/>
  <c r="D68"/>
  <c r="D69"/>
  <c r="D70"/>
  <c r="D71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3"/>
  <c r="C73" l="1"/>
  <c r="D73" s="1"/>
  <c r="C72"/>
  <c r="B66"/>
  <c r="B106" l="1"/>
  <c r="D66"/>
  <c r="C106"/>
  <c r="D72"/>
  <c r="D106" l="1"/>
</calcChain>
</file>

<file path=xl/sharedStrings.xml><?xml version="1.0" encoding="utf-8"?>
<sst xmlns="http://schemas.openxmlformats.org/spreadsheetml/2006/main" count="197" uniqueCount="126">
  <si>
    <t>SSN</t>
  </si>
  <si>
    <t>Unità di Budget</t>
  </si>
  <si>
    <t>414-Neuropsichiatria infantile</t>
  </si>
  <si>
    <t>415-Audiovestibologia pediatrica</t>
  </si>
  <si>
    <t>416-Laboratorio analisi - SMEL specializzato in citogenetica e genetica medica</t>
  </si>
  <si>
    <t>417-Ostetricia e ginecologia</t>
  </si>
  <si>
    <t>420a-Pediatria Varese</t>
  </si>
  <si>
    <t>420c-Oncoematologia pediatrica</t>
  </si>
  <si>
    <t>421a-Neonatologia Terapia intensiva neonatale e Pediatria Del Ponte</t>
  </si>
  <si>
    <t>421b-Neonatologia Terapia intensiva neonatale e Pediatria Verbano - Pediatria Cittiglio</t>
  </si>
  <si>
    <t>422-Urologia pediatrica</t>
  </si>
  <si>
    <t>423-Ostetricia e ginecologia - Cittiglio</t>
  </si>
  <si>
    <t>424-Cardiologia pediatrica</t>
  </si>
  <si>
    <t>425b-Terapia del dolore e cure palliative - Macchi</t>
  </si>
  <si>
    <t>426-Anestesia e rianimazione cardiologica</t>
  </si>
  <si>
    <t>429-Anestesia e rianimazione neurochirurgica</t>
  </si>
  <si>
    <t>430-Chirurgia generale ad indirizzo toracico</t>
  </si>
  <si>
    <t>432a-Chirurgia Generale Oncologica e Miniinvasiva</t>
  </si>
  <si>
    <t>432b-Chirurgia generale - Cittiglio</t>
  </si>
  <si>
    <t>433-Chirurgia generale - Luino</t>
  </si>
  <si>
    <t>434-Chirurgia Generale ad Indirizzo Endocrino-Metabolico</t>
  </si>
  <si>
    <t>435-Chirurgia generale durgenza e dei trapianti</t>
  </si>
  <si>
    <t>436a-Ortopedia e traumatologia Varese - Cittiglio: Cittiglio</t>
  </si>
  <si>
    <t>436b-Ortopedia e traumatologia - Luino</t>
  </si>
  <si>
    <t>437-Odontostomatologia</t>
  </si>
  <si>
    <t>438-Neuroradiologia</t>
  </si>
  <si>
    <t>439-Urologia</t>
  </si>
  <si>
    <t>440a-Foniatria</t>
  </si>
  <si>
    <t>440-Otorinolaringoiatria</t>
  </si>
  <si>
    <t>441-Ortopedia e traumatologia Varese - Cittiglio: Varese</t>
  </si>
  <si>
    <t>442-Oculistica</t>
  </si>
  <si>
    <t>443-Neurochirurgia</t>
  </si>
  <si>
    <t>445-Chirurgia plastica</t>
  </si>
  <si>
    <t>446-Ematologia</t>
  </si>
  <si>
    <t>447a-Endocrinologia</t>
  </si>
  <si>
    <t>447b-Diabetologia</t>
  </si>
  <si>
    <t>448-Nefrologia e Dialisi</t>
  </si>
  <si>
    <t>449-Dermatologia</t>
  </si>
  <si>
    <t>450-Gastroenterologia ed endoscopia digestiva</t>
  </si>
  <si>
    <t>451-Oncologia</t>
  </si>
  <si>
    <t>452a-Pneumologia</t>
  </si>
  <si>
    <t>452b-Pneumologia riabilitativa</t>
  </si>
  <si>
    <t>453-Radioterapia</t>
  </si>
  <si>
    <t>454-Reumatologia</t>
  </si>
  <si>
    <t>455-Geriatria</t>
  </si>
  <si>
    <t>456-Malattie infettive e tropicali</t>
  </si>
  <si>
    <t>457-Neurologia e stroke unit</t>
  </si>
  <si>
    <t>458a-Recupero e rieducazione funzionale - Macchi</t>
  </si>
  <si>
    <t>458b-Recupero e rieducazione funzionale - Luino</t>
  </si>
  <si>
    <t>458c-Recupero e rieducazione funzionale - Cuasso</t>
  </si>
  <si>
    <t>459-Medicina generale - Cittiglio</t>
  </si>
  <si>
    <t>460a-Medicina generale - Luino</t>
  </si>
  <si>
    <t>461-Medicina generale 1</t>
  </si>
  <si>
    <t>462-Medicina generale 2</t>
  </si>
  <si>
    <t>463-Anatomia ed istologia patologica</t>
  </si>
  <si>
    <t>464-Medicina del lavoro preventiva e tossicologia</t>
  </si>
  <si>
    <t>465-Radiologia Varese</t>
  </si>
  <si>
    <t>466a-Radiologia Verbano - Cittiglio</t>
  </si>
  <si>
    <t>466b-Radiologia Verbano - Luino</t>
  </si>
  <si>
    <t>466c-Radiologia Del Ponte</t>
  </si>
  <si>
    <t>466d-Radiologia Cuasso</t>
  </si>
  <si>
    <t>466e-Diagnostica Senologica</t>
  </si>
  <si>
    <t>468-Laboratorio analisi chimico-cliniche</t>
  </si>
  <si>
    <t>469-Laboratorio Microbiologia</t>
  </si>
  <si>
    <t>470-Immunoematologia e medicina trasfusionale</t>
  </si>
  <si>
    <t>471-Medicina nucleare</t>
  </si>
  <si>
    <t>472-Pronto soccorso Varese - Macchi</t>
  </si>
  <si>
    <t>476-Cardiochirurgia</t>
  </si>
  <si>
    <t>477-Cardiologia 1</t>
  </si>
  <si>
    <t>478-Cardiologia 2 con proiezione territoriale sul Verbano</t>
  </si>
  <si>
    <t>479-Chirurgia vascolare</t>
  </si>
  <si>
    <t>480-UCC Varese</t>
  </si>
  <si>
    <t>482-Psichiatria Verbano</t>
  </si>
  <si>
    <t>483-Psichiatria Varese</t>
  </si>
  <si>
    <t>484-Degenza breve internistica - Macchi</t>
  </si>
  <si>
    <t>486-Psicologia</t>
  </si>
  <si>
    <t>487-Breast unit</t>
  </si>
  <si>
    <t>490a-Direzione medica Presidio di Varese</t>
  </si>
  <si>
    <t>493-S.I.T.R.A.</t>
  </si>
  <si>
    <t>494-Organizzazione attività ambulatoriale</t>
  </si>
  <si>
    <t>495-Microchirurgia della mano</t>
  </si>
  <si>
    <t>497-Chirurgia pediatrica</t>
  </si>
  <si>
    <t>700-Cardiologia - Tradate</t>
  </si>
  <si>
    <t>701-Chirurgia generale - Tradate</t>
  </si>
  <si>
    <t>702-Recupero e rieducazione funzionale - Tradate</t>
  </si>
  <si>
    <t>703-Medicina - Tradate</t>
  </si>
  <si>
    <t>705-Nefrologia - Tradate</t>
  </si>
  <si>
    <t>706-Neurologia - Tradate</t>
  </si>
  <si>
    <t>708-Oculistica - Tradate</t>
  </si>
  <si>
    <t>709-Ortopedia e traumatologia - Tradate</t>
  </si>
  <si>
    <t>710-Ostetricia e ginecologia - Tradate</t>
  </si>
  <si>
    <t>711-Otorino - Tradate</t>
  </si>
  <si>
    <t>712-Pediatria - Tradate</t>
  </si>
  <si>
    <t>713-Urologia - Tradate</t>
  </si>
  <si>
    <t>714-Nido neonatologia e terapia intensiva neonatale - Tradate</t>
  </si>
  <si>
    <t>720-Radiologia - Tradate</t>
  </si>
  <si>
    <t>723-Anestesia e rianimazione - Tradate</t>
  </si>
  <si>
    <t>905-CAL Dialisi Angera</t>
  </si>
  <si>
    <t>907-Medicina  - Angera</t>
  </si>
  <si>
    <t>909-Chirurgia  - Angera</t>
  </si>
  <si>
    <t>911-Ostetricia e ginecologia  - Angera</t>
  </si>
  <si>
    <t>913-Radiologia  - Angera</t>
  </si>
  <si>
    <t>915-Ortopedia e traumatologia  - Angera</t>
  </si>
  <si>
    <t>Totale</t>
  </si>
  <si>
    <t>421c-Neonatologia Terapia intensiva neonatale e Pediatria Verbano - Nido Cittiglio</t>
  </si>
  <si>
    <t>460b-Medicina generale Luino Subacuti</t>
  </si>
  <si>
    <t>478a-Riabilitazione Cardiologica - Macchi</t>
  </si>
  <si>
    <t>485-Medicina generale Macchi Subacuti</t>
  </si>
  <si>
    <t>535-Day Surgery Verbano</t>
  </si>
  <si>
    <t>728-UCC - Tradate</t>
  </si>
  <si>
    <t>Totale complessivo</t>
  </si>
  <si>
    <t>420b-Pronto soccorso pediatrico</t>
  </si>
  <si>
    <t>425a-Anestesia e Rianimazione - Macchi -</t>
  </si>
  <si>
    <t>462b-Medicina ad Alta intensità</t>
  </si>
  <si>
    <t>704-Geriatria - Tradate -</t>
  </si>
  <si>
    <t>731-HUB Covid - Angera -</t>
  </si>
  <si>
    <t>426-Anestesia e rianimazione cardiologica*</t>
  </si>
  <si>
    <t>429-Anestesia e rianimazione neurochirurgica*</t>
  </si>
  <si>
    <t>723-Anestesia e rianimazione - Tradate*</t>
  </si>
  <si>
    <t>910-Anestesia  - Angera*</t>
  </si>
  <si>
    <t>428-Anestesia e rianimazione Del Ponte*</t>
  </si>
  <si>
    <t>427a-Anestesia e rianimazione Verbano - Cittiglio*</t>
  </si>
  <si>
    <t>427b-Anestesia e rianimazione Verbano - Luino*</t>
  </si>
  <si>
    <t>* Sono state considerate le visite anestesiologiche del prericovero</t>
  </si>
  <si>
    <t>Libera Professione</t>
  </si>
  <si>
    <t>valore soglia 100%</t>
  </si>
</sst>
</file>

<file path=xl/styles.xml><?xml version="1.0" encoding="utf-8"?>
<styleSheet xmlns="http://schemas.openxmlformats.org/spreadsheetml/2006/main">
  <numFmts count="1">
    <numFmt numFmtId="164" formatCode="0.0%"/>
  </numFmts>
  <fonts count="28">
    <font>
      <sz val="11"/>
      <color theme="1"/>
      <name val="Calibri"/>
      <family val="2"/>
      <scheme val="minor"/>
    </font>
    <font>
      <sz val="11"/>
      <name val="Arial Narrow"/>
      <family val="2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</borders>
  <cellStyleXfs count="164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5" fillId="17" borderId="2" applyNumberFormat="0" applyAlignment="0" applyProtection="0"/>
    <xf numFmtId="0" fontId="5" fillId="17" borderId="2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7" fillId="18" borderId="4" applyNumberFormat="0" applyAlignment="0" applyProtection="0"/>
    <xf numFmtId="0" fontId="7" fillId="18" borderId="4" applyNumberFormat="0" applyAlignment="0" applyProtection="0"/>
    <xf numFmtId="0" fontId="7" fillId="18" borderId="4" applyNumberFormat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8" fillId="8" borderId="2" applyNumberFormat="0" applyAlignment="0" applyProtection="0"/>
    <xf numFmtId="0" fontId="8" fillId="8" borderId="2" applyNumberFormat="0" applyAlignment="0" applyProtection="0"/>
    <xf numFmtId="0" fontId="8" fillId="8" borderId="2" applyNumberFormat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21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24" borderId="5" applyNumberFormat="0" applyFont="0" applyAlignment="0" applyProtection="0"/>
    <xf numFmtId="0" fontId="21" fillId="24" borderId="5" applyNumberFormat="0" applyFont="0" applyAlignment="0" applyProtection="0"/>
    <xf numFmtId="0" fontId="21" fillId="24" borderId="5" applyNumberFormat="0" applyFont="0" applyAlignment="0" applyProtection="0"/>
    <xf numFmtId="0" fontId="2" fillId="24" borderId="5" applyNumberFormat="0" applyFont="0" applyAlignment="0" applyProtection="0"/>
    <xf numFmtId="0" fontId="10" fillId="17" borderId="6" applyNumberFormat="0" applyAlignment="0" applyProtection="0"/>
    <xf numFmtId="0" fontId="10" fillId="17" borderId="6" applyNumberFormat="0" applyAlignment="0" applyProtection="0"/>
    <xf numFmtId="0" fontId="10" fillId="17" borderId="6" applyNumberFormat="0" applyAlignment="0" applyProtection="0"/>
    <xf numFmtId="9" fontId="2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7" fillId="0" borderId="10" applyNumberFormat="0" applyFill="0" applyAlignment="0" applyProtection="0"/>
    <xf numFmtId="0" fontId="17" fillId="0" borderId="10" applyNumberFormat="0" applyFill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9" fontId="22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/>
    <xf numFmtId="0" fontId="24" fillId="0" borderId="0" xfId="0" applyFont="1"/>
    <xf numFmtId="0" fontId="25" fillId="25" borderId="14" xfId="0" applyFont="1" applyFill="1" applyBorder="1" applyAlignment="1">
      <alignment horizontal="center" wrapText="1"/>
    </xf>
    <xf numFmtId="164" fontId="25" fillId="25" borderId="14" xfId="163" applyNumberFormat="1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6" fillId="0" borderId="1" xfId="1" applyFont="1" applyFill="1" applyBorder="1" applyAlignment="1">
      <alignment horizontal="left"/>
    </xf>
    <xf numFmtId="0" fontId="1" fillId="0" borderId="16" xfId="105" applyFont="1" applyBorder="1"/>
    <xf numFmtId="3" fontId="1" fillId="0" borderId="17" xfId="105" applyNumberFormat="1" applyFont="1" applyBorder="1" applyAlignment="1">
      <alignment horizontal="center"/>
    </xf>
    <xf numFmtId="164" fontId="25" fillId="25" borderId="18" xfId="163" applyNumberFormat="1" applyFont="1" applyFill="1" applyBorder="1" applyAlignment="1">
      <alignment horizontal="center"/>
    </xf>
    <xf numFmtId="0" fontId="1" fillId="0" borderId="19" xfId="105" applyFont="1" applyBorder="1"/>
    <xf numFmtId="3" fontId="1" fillId="0" borderId="20" xfId="105" applyNumberFormat="1" applyFont="1" applyBorder="1" applyAlignment="1">
      <alignment horizontal="center"/>
    </xf>
    <xf numFmtId="164" fontId="25" fillId="25" borderId="21" xfId="163" applyNumberFormat="1" applyFont="1" applyFill="1" applyBorder="1" applyAlignment="1">
      <alignment horizontal="center"/>
    </xf>
    <xf numFmtId="0" fontId="23" fillId="2" borderId="15" xfId="105" applyFont="1" applyFill="1" applyBorder="1"/>
    <xf numFmtId="0" fontId="23" fillId="0" borderId="22" xfId="0" applyFont="1" applyBorder="1" applyAlignment="1">
      <alignment horizontal="center"/>
    </xf>
    <xf numFmtId="0" fontId="23" fillId="0" borderId="22" xfId="0" applyFont="1" applyBorder="1" applyAlignment="1">
      <alignment horizontal="center" wrapText="1"/>
    </xf>
    <xf numFmtId="0" fontId="1" fillId="0" borderId="23" xfId="105" applyFont="1" applyBorder="1"/>
    <xf numFmtId="3" fontId="1" fillId="0" borderId="24" xfId="105" applyNumberFormat="1" applyFont="1" applyBorder="1" applyAlignment="1">
      <alignment horizontal="center"/>
    </xf>
    <xf numFmtId="164" fontId="25" fillId="25" borderId="25" xfId="163" applyNumberFormat="1" applyFont="1" applyFill="1" applyBorder="1" applyAlignment="1">
      <alignment horizontal="center"/>
    </xf>
    <xf numFmtId="0" fontId="23" fillId="0" borderId="15" xfId="0" applyFont="1" applyFill="1" applyBorder="1"/>
    <xf numFmtId="3" fontId="23" fillId="0" borderId="22" xfId="0" applyNumberFormat="1" applyFont="1" applyBorder="1" applyAlignment="1">
      <alignment horizontal="center"/>
    </xf>
    <xf numFmtId="0" fontId="27" fillId="0" borderId="16" xfId="105" applyFont="1" applyBorder="1" applyAlignment="1">
      <alignment horizontal="left"/>
    </xf>
    <xf numFmtId="3" fontId="27" fillId="0" borderId="17" xfId="105" applyNumberFormat="1" applyFont="1" applyBorder="1" applyAlignment="1">
      <alignment horizontal="center"/>
    </xf>
    <xf numFmtId="0" fontId="27" fillId="0" borderId="23" xfId="105" applyFont="1" applyBorder="1" applyAlignment="1">
      <alignment horizontal="left"/>
    </xf>
    <xf numFmtId="3" fontId="27" fillId="0" borderId="24" xfId="105" applyNumberFormat="1" applyFont="1" applyBorder="1" applyAlignment="1">
      <alignment horizontal="center"/>
    </xf>
    <xf numFmtId="0" fontId="26" fillId="0" borderId="15" xfId="105" applyFont="1" applyBorder="1" applyAlignment="1">
      <alignment horizontal="left"/>
    </xf>
    <xf numFmtId="3" fontId="26" fillId="0" borderId="22" xfId="105" applyNumberFormat="1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13" xfId="0" applyFont="1" applyBorder="1" applyAlignment="1">
      <alignment horizontal="center"/>
    </xf>
  </cellXfs>
  <cellStyles count="164">
    <cellStyle name="20% - Colore 1 2" xfId="3"/>
    <cellStyle name="20% - Colore 1 3" xfId="4"/>
    <cellStyle name="20% - Colore 1 4" xfId="2"/>
    <cellStyle name="20% - Colore 2 2" xfId="6"/>
    <cellStyle name="20% - Colore 2 3" xfId="7"/>
    <cellStyle name="20% - Colore 2 4" xfId="5"/>
    <cellStyle name="20% - Colore 3 2" xfId="9"/>
    <cellStyle name="20% - Colore 3 3" xfId="10"/>
    <cellStyle name="20% - Colore 3 4" xfId="8"/>
    <cellStyle name="20% - Colore 4 2" xfId="12"/>
    <cellStyle name="20% - Colore 4 3" xfId="13"/>
    <cellStyle name="20% - Colore 4 4" xfId="11"/>
    <cellStyle name="20% - Colore 5 2" xfId="15"/>
    <cellStyle name="20% - Colore 5 3" xfId="16"/>
    <cellStyle name="20% - Colore 5 4" xfId="14"/>
    <cellStyle name="20% - Colore 6 2" xfId="18"/>
    <cellStyle name="20% - Colore 6 3" xfId="19"/>
    <cellStyle name="20% - Colore 6 4" xfId="17"/>
    <cellStyle name="40% - Colore 1 2" xfId="21"/>
    <cellStyle name="40% - Colore 1 3" xfId="22"/>
    <cellStyle name="40% - Colore 1 4" xfId="20"/>
    <cellStyle name="40% - Colore 2 2" xfId="24"/>
    <cellStyle name="40% - Colore 2 3" xfId="25"/>
    <cellStyle name="40% - Colore 2 4" xfId="23"/>
    <cellStyle name="40% - Colore 3 2" xfId="27"/>
    <cellStyle name="40% - Colore 3 3" xfId="28"/>
    <cellStyle name="40% - Colore 3 4" xfId="26"/>
    <cellStyle name="40% - Colore 4 2" xfId="30"/>
    <cellStyle name="40% - Colore 4 3" xfId="31"/>
    <cellStyle name="40% - Colore 4 4" xfId="29"/>
    <cellStyle name="40% - Colore 5 2" xfId="33"/>
    <cellStyle name="40% - Colore 5 3" xfId="34"/>
    <cellStyle name="40% - Colore 5 4" xfId="32"/>
    <cellStyle name="40% - Colore 6 2" xfId="36"/>
    <cellStyle name="40% - Colore 6 3" xfId="37"/>
    <cellStyle name="40% - Colore 6 4" xfId="35"/>
    <cellStyle name="60% - Colore 1 2" xfId="39"/>
    <cellStyle name="60% - Colore 1 3" xfId="40"/>
    <cellStyle name="60% - Colore 1 4" xfId="38"/>
    <cellStyle name="60% - Colore 2 2" xfId="42"/>
    <cellStyle name="60% - Colore 2 3" xfId="43"/>
    <cellStyle name="60% - Colore 2 4" xfId="41"/>
    <cellStyle name="60% - Colore 3 2" xfId="45"/>
    <cellStyle name="60% - Colore 3 3" xfId="46"/>
    <cellStyle name="60% - Colore 3 4" xfId="44"/>
    <cellStyle name="60% - Colore 4 2" xfId="48"/>
    <cellStyle name="60% - Colore 4 3" xfId="49"/>
    <cellStyle name="60% - Colore 4 4" xfId="47"/>
    <cellStyle name="60% - Colore 5 2" xfId="51"/>
    <cellStyle name="60% - Colore 5 3" xfId="52"/>
    <cellStyle name="60% - Colore 5 4" xfId="50"/>
    <cellStyle name="60% - Colore 6 2" xfId="54"/>
    <cellStyle name="60% - Colore 6 3" xfId="55"/>
    <cellStyle name="60% - Colore 6 4" xfId="53"/>
    <cellStyle name="Calcolo 2" xfId="57"/>
    <cellStyle name="Calcolo 3" xfId="58"/>
    <cellStyle name="Calcolo 4" xfId="56"/>
    <cellStyle name="Cella collegata 2" xfId="60"/>
    <cellStyle name="Cella collegata 3" xfId="61"/>
    <cellStyle name="Cella collegata 4" xfId="59"/>
    <cellStyle name="Cella da controllare 2" xfId="63"/>
    <cellStyle name="Cella da controllare 3" xfId="64"/>
    <cellStyle name="Cella da controllare 4" xfId="62"/>
    <cellStyle name="Colore 1 2" xfId="66"/>
    <cellStyle name="Colore 1 3" xfId="67"/>
    <cellStyle name="Colore 1 4" xfId="65"/>
    <cellStyle name="Colore 2 2" xfId="69"/>
    <cellStyle name="Colore 2 3" xfId="70"/>
    <cellStyle name="Colore 2 4" xfId="68"/>
    <cellStyle name="Colore 3 2" xfId="72"/>
    <cellStyle name="Colore 3 3" xfId="73"/>
    <cellStyle name="Colore 3 4" xfId="71"/>
    <cellStyle name="Colore 4 2" xfId="75"/>
    <cellStyle name="Colore 4 3" xfId="76"/>
    <cellStyle name="Colore 4 4" xfId="74"/>
    <cellStyle name="Colore 5 2" xfId="78"/>
    <cellStyle name="Colore 5 3" xfId="79"/>
    <cellStyle name="Colore 5 4" xfId="77"/>
    <cellStyle name="Colore 6 2" xfId="81"/>
    <cellStyle name="Colore 6 3" xfId="82"/>
    <cellStyle name="Colore 6 4" xfId="80"/>
    <cellStyle name="Input 2" xfId="84"/>
    <cellStyle name="Input 3" xfId="85"/>
    <cellStyle name="Input 4" xfId="83"/>
    <cellStyle name="Neutrale 2" xfId="87"/>
    <cellStyle name="Neutrale 3" xfId="88"/>
    <cellStyle name="Neutrale 4" xfId="86"/>
    <cellStyle name="Normale" xfId="0" builtinId="0"/>
    <cellStyle name="Normale 11" xfId="89"/>
    <cellStyle name="Normale 12 2" xfId="90"/>
    <cellStyle name="Normale 2" xfId="91"/>
    <cellStyle name="Normale 2 2" xfId="92"/>
    <cellStyle name="Normale 2 3" xfId="93"/>
    <cellStyle name="Normale 2 3 2" xfId="94"/>
    <cellStyle name="Normale 2 3 3" xfId="95"/>
    <cellStyle name="Normale 2 3 4" xfId="96"/>
    <cellStyle name="Normale 2 4" xfId="97"/>
    <cellStyle name="Normale 2 5" xfId="98"/>
    <cellStyle name="Normale 3" xfId="99"/>
    <cellStyle name="Normale 3 2" xfId="100"/>
    <cellStyle name="Normale 4" xfId="101"/>
    <cellStyle name="Normale 4 2" xfId="102"/>
    <cellStyle name="Normale 5" xfId="103"/>
    <cellStyle name="Normale 5 2" xfId="104"/>
    <cellStyle name="Normale 6" xfId="105"/>
    <cellStyle name="Normale 6 2" xfId="106"/>
    <cellStyle name="Normale 6 3" xfId="107"/>
    <cellStyle name="Normale 6 3 2" xfId="108"/>
    <cellStyle name="Normale 6 4" xfId="109"/>
    <cellStyle name="Normale 6 5" xfId="110"/>
    <cellStyle name="Normale 7" xfId="1"/>
    <cellStyle name="Normale 7 2" xfId="111"/>
    <cellStyle name="Normale 7 3" xfId="112"/>
    <cellStyle name="Normale 7 4" xfId="113"/>
    <cellStyle name="Normale 8" xfId="114"/>
    <cellStyle name="Normale 9" xfId="115"/>
    <cellStyle name="Normale 9 2" xfId="116"/>
    <cellStyle name="Nota 2" xfId="118"/>
    <cellStyle name="Nota 3" xfId="119"/>
    <cellStyle name="Nota 3 2" xfId="120"/>
    <cellStyle name="Nota 4" xfId="117"/>
    <cellStyle name="Output 2" xfId="122"/>
    <cellStyle name="Output 3" xfId="123"/>
    <cellStyle name="Output 4" xfId="121"/>
    <cellStyle name="Percentuale" xfId="163" builtinId="5"/>
    <cellStyle name="Percentuale 2" xfId="124"/>
    <cellStyle name="Testo avviso 2" xfId="126"/>
    <cellStyle name="Testo avviso 3" xfId="127"/>
    <cellStyle name="Testo avviso 4" xfId="125"/>
    <cellStyle name="Testo descrittivo 2" xfId="129"/>
    <cellStyle name="Testo descrittivo 3" xfId="130"/>
    <cellStyle name="Testo descrittivo 4" xfId="128"/>
    <cellStyle name="Titolo 1 2" xfId="132"/>
    <cellStyle name="Titolo 1 2 2" xfId="133"/>
    <cellStyle name="Titolo 1 2 3" xfId="134"/>
    <cellStyle name="Titolo 1 2 4" xfId="135"/>
    <cellStyle name="Titolo 1 3" xfId="136"/>
    <cellStyle name="Titolo 2 2" xfId="137"/>
    <cellStyle name="Titolo 2 2 2" xfId="138"/>
    <cellStyle name="Titolo 2 2 3" xfId="139"/>
    <cellStyle name="Titolo 2 2 4" xfId="140"/>
    <cellStyle name="Titolo 2 3" xfId="141"/>
    <cellStyle name="Titolo 3 2" xfId="142"/>
    <cellStyle name="Titolo 3 2 2" xfId="143"/>
    <cellStyle name="Titolo 3 2 3" xfId="144"/>
    <cellStyle name="Titolo 3 2 4" xfId="145"/>
    <cellStyle name="Titolo 3 3" xfId="146"/>
    <cellStyle name="Titolo 4 2" xfId="148"/>
    <cellStyle name="Titolo 4 3" xfId="149"/>
    <cellStyle name="Titolo 4 4" xfId="147"/>
    <cellStyle name="Titolo 5" xfId="131"/>
    <cellStyle name="Titolo 5 2" xfId="150"/>
    <cellStyle name="Titolo 5 3" xfId="151"/>
    <cellStyle name="Titolo 5 4" xfId="152"/>
    <cellStyle name="Titolo 6" xfId="153"/>
    <cellStyle name="Totale 2" xfId="155"/>
    <cellStyle name="Totale 3" xfId="156"/>
    <cellStyle name="Totale 4" xfId="154"/>
    <cellStyle name="Valore non valido 2" xfId="158"/>
    <cellStyle name="Valore non valido 3" xfId="159"/>
    <cellStyle name="Valore non valido 4" xfId="157"/>
    <cellStyle name="Valore valido 2" xfId="161"/>
    <cellStyle name="Valore valido 3" xfId="162"/>
    <cellStyle name="Valore valido 4" xfId="1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7"/>
  <sheetViews>
    <sheetView tabSelected="1" zoomScale="75" zoomScaleNormal="75" workbookViewId="0">
      <selection activeCell="D2" sqref="D2"/>
    </sheetView>
  </sheetViews>
  <sheetFormatPr defaultColWidth="8.85546875" defaultRowHeight="16.5"/>
  <cols>
    <col min="1" max="1" width="71.140625" style="5" bestFit="1" customWidth="1"/>
    <col min="2" max="2" width="8.85546875" style="8"/>
    <col min="3" max="3" width="13.140625" style="8" customWidth="1"/>
    <col min="4" max="4" width="8.85546875" style="8"/>
    <col min="5" max="16384" width="8.85546875" style="5"/>
  </cols>
  <sheetData>
    <row r="1" spans="1:4" ht="17.25" thickBot="1">
      <c r="A1" s="4"/>
      <c r="B1" s="30">
        <v>2020</v>
      </c>
      <c r="C1" s="31"/>
      <c r="D1" s="32"/>
    </row>
    <row r="2" spans="1:4" ht="50.25" thickBot="1">
      <c r="A2" s="16" t="s">
        <v>1</v>
      </c>
      <c r="B2" s="17" t="s">
        <v>0</v>
      </c>
      <c r="C2" s="18" t="s">
        <v>124</v>
      </c>
      <c r="D2" s="6" t="s">
        <v>125</v>
      </c>
    </row>
    <row r="3" spans="1:4">
      <c r="A3" s="13" t="s">
        <v>2</v>
      </c>
      <c r="B3" s="14">
        <v>25662</v>
      </c>
      <c r="C3" s="14">
        <v>569</v>
      </c>
      <c r="D3" s="15">
        <f>IF(C3&gt;0,C3/B3," " )</f>
        <v>2.2172862598394513E-2</v>
      </c>
    </row>
    <row r="4" spans="1:4">
      <c r="A4" s="10" t="s">
        <v>3</v>
      </c>
      <c r="B4" s="11">
        <v>28482</v>
      </c>
      <c r="C4" s="11"/>
      <c r="D4" s="12" t="str">
        <f t="shared" ref="D4:D67" si="0">IF(C4&gt;0,C4/B4," " )</f>
        <v xml:space="preserve"> </v>
      </c>
    </row>
    <row r="5" spans="1:4">
      <c r="A5" s="10" t="s">
        <v>4</v>
      </c>
      <c r="B5" s="11">
        <v>8910</v>
      </c>
      <c r="C5" s="11">
        <v>16</v>
      </c>
      <c r="D5" s="12">
        <f t="shared" si="0"/>
        <v>1.7957351290684624E-3</v>
      </c>
    </row>
    <row r="6" spans="1:4">
      <c r="A6" s="10" t="s">
        <v>5</v>
      </c>
      <c r="B6" s="11">
        <v>43406.5</v>
      </c>
      <c r="C6" s="11">
        <v>5139</v>
      </c>
      <c r="D6" s="12">
        <f t="shared" si="0"/>
        <v>0.11839240666720421</v>
      </c>
    </row>
    <row r="7" spans="1:4">
      <c r="A7" s="10" t="s">
        <v>6</v>
      </c>
      <c r="B7" s="11">
        <v>6195.5</v>
      </c>
      <c r="C7" s="11">
        <v>159</v>
      </c>
      <c r="D7" s="12">
        <f t="shared" si="0"/>
        <v>2.5663788233395206E-2</v>
      </c>
    </row>
    <row r="8" spans="1:4">
      <c r="A8" s="10" t="s">
        <v>7</v>
      </c>
      <c r="B8" s="11">
        <v>4033</v>
      </c>
      <c r="C8" s="11"/>
      <c r="D8" s="12" t="str">
        <f t="shared" si="0"/>
        <v xml:space="preserve"> </v>
      </c>
    </row>
    <row r="9" spans="1:4">
      <c r="A9" s="10" t="s">
        <v>8</v>
      </c>
      <c r="B9" s="11">
        <v>4668</v>
      </c>
      <c r="C9" s="11">
        <v>4</v>
      </c>
      <c r="D9" s="12">
        <f t="shared" si="0"/>
        <v>8.5689802913453304E-4</v>
      </c>
    </row>
    <row r="10" spans="1:4">
      <c r="A10" s="10" t="s">
        <v>9</v>
      </c>
      <c r="B10" s="11">
        <v>724</v>
      </c>
      <c r="C10" s="11">
        <v>12</v>
      </c>
      <c r="D10" s="12">
        <f t="shared" si="0"/>
        <v>1.6574585635359115E-2</v>
      </c>
    </row>
    <row r="11" spans="1:4">
      <c r="A11" s="10" t="s">
        <v>10</v>
      </c>
      <c r="B11" s="11">
        <v>911</v>
      </c>
      <c r="C11" s="11">
        <v>62</v>
      </c>
      <c r="D11" s="12">
        <f t="shared" si="0"/>
        <v>6.8057080131723374E-2</v>
      </c>
    </row>
    <row r="12" spans="1:4">
      <c r="A12" s="10" t="s">
        <v>11</v>
      </c>
      <c r="B12" s="11">
        <v>5739</v>
      </c>
      <c r="C12" s="11">
        <v>1644</v>
      </c>
      <c r="D12" s="12">
        <f t="shared" si="0"/>
        <v>0.2864610559330894</v>
      </c>
    </row>
    <row r="13" spans="1:4">
      <c r="A13" s="10" t="s">
        <v>12</v>
      </c>
      <c r="B13" s="11">
        <v>8378</v>
      </c>
      <c r="C13" s="11">
        <v>124</v>
      </c>
      <c r="D13" s="12">
        <f t="shared" si="0"/>
        <v>1.4800668417283362E-2</v>
      </c>
    </row>
    <row r="14" spans="1:4">
      <c r="A14" s="10" t="s">
        <v>13</v>
      </c>
      <c r="B14" s="11">
        <v>2075</v>
      </c>
      <c r="C14" s="11"/>
      <c r="D14" s="12" t="str">
        <f t="shared" si="0"/>
        <v xml:space="preserve"> </v>
      </c>
    </row>
    <row r="15" spans="1:4">
      <c r="A15" s="10" t="s">
        <v>116</v>
      </c>
      <c r="B15" s="11">
        <v>635</v>
      </c>
      <c r="C15" s="11">
        <v>16</v>
      </c>
      <c r="D15" s="12">
        <f t="shared" si="0"/>
        <v>2.5196850393700787E-2</v>
      </c>
    </row>
    <row r="16" spans="1:4">
      <c r="A16" s="10" t="s">
        <v>121</v>
      </c>
      <c r="B16" s="11">
        <f>1109+812</f>
        <v>1921</v>
      </c>
      <c r="C16" s="11">
        <v>6</v>
      </c>
      <c r="D16" s="12">
        <f t="shared" si="0"/>
        <v>3.1233732431025507E-3</v>
      </c>
    </row>
    <row r="17" spans="1:4">
      <c r="A17" s="10" t="s">
        <v>122</v>
      </c>
      <c r="B17" s="11">
        <f>560+736</f>
        <v>1296</v>
      </c>
      <c r="C17" s="11"/>
      <c r="D17" s="12" t="str">
        <f t="shared" si="0"/>
        <v xml:space="preserve"> </v>
      </c>
    </row>
    <row r="18" spans="1:4">
      <c r="A18" s="10" t="s">
        <v>120</v>
      </c>
      <c r="B18" s="11">
        <f>3302+1</f>
        <v>3303</v>
      </c>
      <c r="C18" s="11"/>
      <c r="D18" s="12" t="str">
        <f t="shared" si="0"/>
        <v xml:space="preserve"> </v>
      </c>
    </row>
    <row r="19" spans="1:4">
      <c r="A19" s="10" t="s">
        <v>117</v>
      </c>
      <c r="B19" s="11">
        <f>304+55</f>
        <v>359</v>
      </c>
      <c r="C19" s="11"/>
      <c r="D19" s="12" t="str">
        <f t="shared" si="0"/>
        <v xml:space="preserve"> </v>
      </c>
    </row>
    <row r="20" spans="1:4">
      <c r="A20" s="10" t="s">
        <v>16</v>
      </c>
      <c r="B20" s="11">
        <v>461</v>
      </c>
      <c r="C20" s="11">
        <v>49</v>
      </c>
      <c r="D20" s="12">
        <f t="shared" si="0"/>
        <v>0.10629067245119306</v>
      </c>
    </row>
    <row r="21" spans="1:4">
      <c r="A21" s="10" t="s">
        <v>17</v>
      </c>
      <c r="B21" s="11">
        <v>2074</v>
      </c>
      <c r="C21" s="11">
        <v>592</v>
      </c>
      <c r="D21" s="12">
        <f t="shared" si="0"/>
        <v>0.28543876567020249</v>
      </c>
    </row>
    <row r="22" spans="1:4">
      <c r="A22" s="10" t="s">
        <v>18</v>
      </c>
      <c r="B22" s="11">
        <v>3960</v>
      </c>
      <c r="C22" s="11">
        <v>153</v>
      </c>
      <c r="D22" s="12">
        <f t="shared" si="0"/>
        <v>3.8636363636363635E-2</v>
      </c>
    </row>
    <row r="23" spans="1:4">
      <c r="A23" s="10" t="s">
        <v>19</v>
      </c>
      <c r="B23" s="11">
        <v>3507</v>
      </c>
      <c r="C23" s="11">
        <v>126</v>
      </c>
      <c r="D23" s="12">
        <f t="shared" si="0"/>
        <v>3.5928143712574849E-2</v>
      </c>
    </row>
    <row r="24" spans="1:4">
      <c r="A24" s="10" t="s">
        <v>20</v>
      </c>
      <c r="B24" s="11">
        <v>1541.25</v>
      </c>
      <c r="C24" s="11"/>
      <c r="D24" s="12" t="str">
        <f t="shared" si="0"/>
        <v xml:space="preserve"> </v>
      </c>
    </row>
    <row r="25" spans="1:4">
      <c r="A25" s="10" t="s">
        <v>21</v>
      </c>
      <c r="B25" s="11">
        <v>407</v>
      </c>
      <c r="C25" s="11">
        <v>56</v>
      </c>
      <c r="D25" s="12">
        <f t="shared" si="0"/>
        <v>0.13759213759213759</v>
      </c>
    </row>
    <row r="26" spans="1:4">
      <c r="A26" s="10" t="s">
        <v>22</v>
      </c>
      <c r="B26" s="11">
        <v>4526</v>
      </c>
      <c r="C26" s="11">
        <v>111</v>
      </c>
      <c r="D26" s="12">
        <f t="shared" si="0"/>
        <v>2.4524966858152895E-2</v>
      </c>
    </row>
    <row r="27" spans="1:4">
      <c r="A27" s="10" t="s">
        <v>23</v>
      </c>
      <c r="B27" s="11">
        <v>3611</v>
      </c>
      <c r="C27" s="11">
        <v>48</v>
      </c>
      <c r="D27" s="12">
        <f t="shared" si="0"/>
        <v>1.3292716698975353E-2</v>
      </c>
    </row>
    <row r="28" spans="1:4">
      <c r="A28" s="10" t="s">
        <v>24</v>
      </c>
      <c r="B28" s="11">
        <v>8882</v>
      </c>
      <c r="C28" s="11"/>
      <c r="D28" s="12" t="str">
        <f t="shared" si="0"/>
        <v xml:space="preserve"> </v>
      </c>
    </row>
    <row r="29" spans="1:4">
      <c r="A29" s="10" t="s">
        <v>25</v>
      </c>
      <c r="B29" s="11">
        <v>5194</v>
      </c>
      <c r="C29" s="11">
        <v>890</v>
      </c>
      <c r="D29" s="12">
        <f t="shared" si="0"/>
        <v>0.17135155949172121</v>
      </c>
    </row>
    <row r="30" spans="1:4">
      <c r="A30" s="10" t="s">
        <v>26</v>
      </c>
      <c r="B30" s="11">
        <v>10735</v>
      </c>
      <c r="C30" s="11">
        <v>1357</v>
      </c>
      <c r="D30" s="12">
        <f t="shared" si="0"/>
        <v>0.1264089427107592</v>
      </c>
    </row>
    <row r="31" spans="1:4">
      <c r="A31" s="10" t="s">
        <v>27</v>
      </c>
      <c r="B31" s="11">
        <v>1561</v>
      </c>
      <c r="C31" s="11"/>
      <c r="D31" s="12" t="str">
        <f t="shared" si="0"/>
        <v xml:space="preserve"> </v>
      </c>
    </row>
    <row r="32" spans="1:4">
      <c r="A32" s="10" t="s">
        <v>28</v>
      </c>
      <c r="B32" s="11">
        <v>15270.5</v>
      </c>
      <c r="C32" s="11">
        <v>595</v>
      </c>
      <c r="D32" s="12">
        <f t="shared" si="0"/>
        <v>3.8964015585606235E-2</v>
      </c>
    </row>
    <row r="33" spans="1:4">
      <c r="A33" s="10" t="s">
        <v>29</v>
      </c>
      <c r="B33" s="11">
        <v>18677</v>
      </c>
      <c r="C33" s="11">
        <v>755</v>
      </c>
      <c r="D33" s="12">
        <f t="shared" si="0"/>
        <v>4.0424050971783476E-2</v>
      </c>
    </row>
    <row r="34" spans="1:4">
      <c r="A34" s="10" t="s">
        <v>30</v>
      </c>
      <c r="B34" s="11">
        <v>30194</v>
      </c>
      <c r="C34" s="11">
        <v>1019</v>
      </c>
      <c r="D34" s="12">
        <f t="shared" si="0"/>
        <v>3.3748426839769488E-2</v>
      </c>
    </row>
    <row r="35" spans="1:4">
      <c r="A35" s="10" t="s">
        <v>31</v>
      </c>
      <c r="B35" s="11">
        <v>2191.1799999999994</v>
      </c>
      <c r="C35" s="11">
        <v>1089</v>
      </c>
      <c r="D35" s="12">
        <f t="shared" si="0"/>
        <v>0.49699248806579116</v>
      </c>
    </row>
    <row r="36" spans="1:4">
      <c r="A36" s="10" t="s">
        <v>32</v>
      </c>
      <c r="B36" s="11">
        <v>2527</v>
      </c>
      <c r="C36" s="11">
        <v>464</v>
      </c>
      <c r="D36" s="12">
        <f t="shared" si="0"/>
        <v>0.18361693707954096</v>
      </c>
    </row>
    <row r="37" spans="1:4">
      <c r="A37" s="10" t="s">
        <v>33</v>
      </c>
      <c r="B37" s="11">
        <v>17812</v>
      </c>
      <c r="C37" s="11">
        <v>323</v>
      </c>
      <c r="D37" s="12">
        <f t="shared" si="0"/>
        <v>1.813384235346957E-2</v>
      </c>
    </row>
    <row r="38" spans="1:4">
      <c r="A38" s="10" t="s">
        <v>34</v>
      </c>
      <c r="B38" s="11">
        <v>11113</v>
      </c>
      <c r="C38" s="11">
        <v>754</v>
      </c>
      <c r="D38" s="12">
        <f t="shared" si="0"/>
        <v>6.7848465760820667E-2</v>
      </c>
    </row>
    <row r="39" spans="1:4">
      <c r="A39" s="10" t="s">
        <v>35</v>
      </c>
      <c r="B39" s="11">
        <v>15813</v>
      </c>
      <c r="C39" s="11"/>
      <c r="D39" s="12" t="str">
        <f t="shared" si="0"/>
        <v xml:space="preserve"> </v>
      </c>
    </row>
    <row r="40" spans="1:4">
      <c r="A40" s="10" t="s">
        <v>36</v>
      </c>
      <c r="B40" s="11">
        <v>139390</v>
      </c>
      <c r="C40" s="11">
        <v>174</v>
      </c>
      <c r="D40" s="12">
        <f t="shared" si="0"/>
        <v>1.2482961474998206E-3</v>
      </c>
    </row>
    <row r="41" spans="1:4">
      <c r="A41" s="10" t="s">
        <v>37</v>
      </c>
      <c r="B41" s="11">
        <v>20371.5</v>
      </c>
      <c r="C41" s="11"/>
      <c r="D41" s="12" t="str">
        <f t="shared" si="0"/>
        <v xml:space="preserve"> </v>
      </c>
    </row>
    <row r="42" spans="1:4">
      <c r="A42" s="10" t="s">
        <v>38</v>
      </c>
      <c r="B42" s="11">
        <v>10493</v>
      </c>
      <c r="C42" s="11">
        <v>848</v>
      </c>
      <c r="D42" s="12">
        <f t="shared" si="0"/>
        <v>8.0815781949871338E-2</v>
      </c>
    </row>
    <row r="43" spans="1:4">
      <c r="A43" s="10" t="s">
        <v>39</v>
      </c>
      <c r="B43" s="11">
        <v>25042.41</v>
      </c>
      <c r="C43" s="11">
        <v>60</v>
      </c>
      <c r="D43" s="12">
        <f t="shared" si="0"/>
        <v>2.3959355349584964E-3</v>
      </c>
    </row>
    <row r="44" spans="1:4">
      <c r="A44" s="10" t="s">
        <v>40</v>
      </c>
      <c r="B44" s="11">
        <v>16907</v>
      </c>
      <c r="C44" s="11">
        <v>420</v>
      </c>
      <c r="D44" s="12">
        <f t="shared" si="0"/>
        <v>2.4841781510616903E-2</v>
      </c>
    </row>
    <row r="45" spans="1:4">
      <c r="A45" s="10" t="s">
        <v>41</v>
      </c>
      <c r="B45" s="11">
        <v>2841</v>
      </c>
      <c r="C45" s="11">
        <v>15</v>
      </c>
      <c r="D45" s="12">
        <f t="shared" si="0"/>
        <v>5.279831045406547E-3</v>
      </c>
    </row>
    <row r="46" spans="1:4">
      <c r="A46" s="10" t="s">
        <v>42</v>
      </c>
      <c r="B46" s="11">
        <v>26088.409999999996</v>
      </c>
      <c r="C46" s="11">
        <v>57</v>
      </c>
      <c r="D46" s="12">
        <f t="shared" si="0"/>
        <v>2.1848782658659537E-3</v>
      </c>
    </row>
    <row r="47" spans="1:4">
      <c r="A47" s="10" t="s">
        <v>43</v>
      </c>
      <c r="B47" s="11">
        <v>10017</v>
      </c>
      <c r="C47" s="11">
        <v>776</v>
      </c>
      <c r="D47" s="12">
        <f t="shared" si="0"/>
        <v>7.7468303883398218E-2</v>
      </c>
    </row>
    <row r="48" spans="1:4">
      <c r="A48" s="10" t="s">
        <v>44</v>
      </c>
      <c r="B48" s="11">
        <v>6696.25</v>
      </c>
      <c r="C48" s="11">
        <v>25</v>
      </c>
      <c r="D48" s="12">
        <f t="shared" si="0"/>
        <v>3.7334328915437746E-3</v>
      </c>
    </row>
    <row r="49" spans="1:4">
      <c r="A49" s="10" t="s">
        <v>45</v>
      </c>
      <c r="B49" s="11">
        <v>2713</v>
      </c>
      <c r="C49" s="11">
        <v>49</v>
      </c>
      <c r="D49" s="12">
        <f t="shared" si="0"/>
        <v>1.806118687799484E-2</v>
      </c>
    </row>
    <row r="50" spans="1:4">
      <c r="A50" s="10" t="s">
        <v>46</v>
      </c>
      <c r="B50" s="11">
        <v>13247</v>
      </c>
      <c r="C50" s="11">
        <v>719</v>
      </c>
      <c r="D50" s="12">
        <f t="shared" si="0"/>
        <v>5.4276439948667619E-2</v>
      </c>
    </row>
    <row r="51" spans="1:4">
      <c r="A51" s="10" t="s">
        <v>47</v>
      </c>
      <c r="B51" s="11">
        <v>34868</v>
      </c>
      <c r="C51" s="11">
        <v>262</v>
      </c>
      <c r="D51" s="12">
        <f t="shared" si="0"/>
        <v>7.5140529998852816E-3</v>
      </c>
    </row>
    <row r="52" spans="1:4">
      <c r="A52" s="10" t="s">
        <v>48</v>
      </c>
      <c r="B52" s="11">
        <v>13523</v>
      </c>
      <c r="C52" s="11">
        <v>48</v>
      </c>
      <c r="D52" s="12">
        <f t="shared" si="0"/>
        <v>3.5495082452118611E-3</v>
      </c>
    </row>
    <row r="53" spans="1:4">
      <c r="A53" s="10" t="s">
        <v>49</v>
      </c>
      <c r="B53" s="11">
        <v>1481</v>
      </c>
      <c r="C53" s="11">
        <v>2</v>
      </c>
      <c r="D53" s="12">
        <f t="shared" si="0"/>
        <v>1.3504388926401081E-3</v>
      </c>
    </row>
    <row r="54" spans="1:4">
      <c r="A54" s="10" t="s">
        <v>50</v>
      </c>
      <c r="B54" s="11">
        <v>1416</v>
      </c>
      <c r="C54" s="11">
        <v>407</v>
      </c>
      <c r="D54" s="12">
        <f t="shared" si="0"/>
        <v>0.28742937853107342</v>
      </c>
    </row>
    <row r="55" spans="1:4">
      <c r="A55" s="10" t="s">
        <v>51</v>
      </c>
      <c r="B55" s="11">
        <v>6686</v>
      </c>
      <c r="C55" s="11">
        <v>286</v>
      </c>
      <c r="D55" s="12">
        <f t="shared" si="0"/>
        <v>4.2775949745737361E-2</v>
      </c>
    </row>
    <row r="56" spans="1:4">
      <c r="A56" s="10" t="s">
        <v>52</v>
      </c>
      <c r="B56" s="11">
        <v>2556</v>
      </c>
      <c r="C56" s="11">
        <v>144</v>
      </c>
      <c r="D56" s="12">
        <f t="shared" si="0"/>
        <v>5.6338028169014086E-2</v>
      </c>
    </row>
    <row r="57" spans="1:4">
      <c r="A57" s="10" t="s">
        <v>53</v>
      </c>
      <c r="B57" s="11">
        <v>3107.099999999989</v>
      </c>
      <c r="C57" s="11">
        <v>9</v>
      </c>
      <c r="D57" s="12">
        <f t="shared" si="0"/>
        <v>2.8965916771265914E-3</v>
      </c>
    </row>
    <row r="58" spans="1:4">
      <c r="A58" s="10" t="s">
        <v>54</v>
      </c>
      <c r="B58" s="11">
        <v>28831</v>
      </c>
      <c r="C58" s="11">
        <v>1308</v>
      </c>
      <c r="D58" s="12">
        <f t="shared" si="0"/>
        <v>4.5367833235059482E-2</v>
      </c>
    </row>
    <row r="59" spans="1:4">
      <c r="A59" s="10" t="s">
        <v>55</v>
      </c>
      <c r="B59" s="11">
        <v>28619</v>
      </c>
      <c r="C59" s="11"/>
      <c r="D59" s="12" t="str">
        <f t="shared" si="0"/>
        <v xml:space="preserve"> </v>
      </c>
    </row>
    <row r="60" spans="1:4">
      <c r="A60" s="10" t="s">
        <v>56</v>
      </c>
      <c r="B60" s="11">
        <v>53385</v>
      </c>
      <c r="C60" s="11">
        <v>89</v>
      </c>
      <c r="D60" s="12">
        <f t="shared" si="0"/>
        <v>1.6671349630045893E-3</v>
      </c>
    </row>
    <row r="61" spans="1:4">
      <c r="A61" s="10" t="s">
        <v>57</v>
      </c>
      <c r="B61" s="11">
        <v>14788</v>
      </c>
      <c r="C61" s="11">
        <v>124</v>
      </c>
      <c r="D61" s="12">
        <f t="shared" si="0"/>
        <v>8.3851771706789282E-3</v>
      </c>
    </row>
    <row r="62" spans="1:4">
      <c r="A62" s="10" t="s">
        <v>58</v>
      </c>
      <c r="B62" s="11">
        <v>11009</v>
      </c>
      <c r="C62" s="11"/>
      <c r="D62" s="12" t="str">
        <f t="shared" si="0"/>
        <v xml:space="preserve"> </v>
      </c>
    </row>
    <row r="63" spans="1:4">
      <c r="A63" s="10" t="s">
        <v>59</v>
      </c>
      <c r="B63" s="11">
        <v>11788</v>
      </c>
      <c r="C63" s="11"/>
      <c r="D63" s="12" t="str">
        <f t="shared" si="0"/>
        <v xml:space="preserve"> </v>
      </c>
    </row>
    <row r="64" spans="1:4">
      <c r="A64" s="10" t="s">
        <v>60</v>
      </c>
      <c r="B64" s="11">
        <v>697</v>
      </c>
      <c r="C64" s="11"/>
      <c r="D64" s="12" t="str">
        <f t="shared" si="0"/>
        <v xml:space="preserve"> </v>
      </c>
    </row>
    <row r="65" spans="1:4">
      <c r="A65" s="10" t="s">
        <v>61</v>
      </c>
      <c r="B65" s="11">
        <v>3682</v>
      </c>
      <c r="C65" s="11"/>
      <c r="D65" s="12" t="str">
        <f t="shared" si="0"/>
        <v xml:space="preserve"> </v>
      </c>
    </row>
    <row r="66" spans="1:4">
      <c r="A66" s="10" t="s">
        <v>62</v>
      </c>
      <c r="B66" s="11">
        <f>2114664+65</f>
        <v>2114729</v>
      </c>
      <c r="C66" s="11">
        <v>21</v>
      </c>
      <c r="D66" s="12">
        <f t="shared" si="0"/>
        <v>9.9303504136936703E-6</v>
      </c>
    </row>
    <row r="67" spans="1:4">
      <c r="A67" s="10" t="s">
        <v>63</v>
      </c>
      <c r="B67" s="11">
        <v>158051</v>
      </c>
      <c r="C67" s="11"/>
      <c r="D67" s="12" t="str">
        <f t="shared" si="0"/>
        <v xml:space="preserve"> </v>
      </c>
    </row>
    <row r="68" spans="1:4">
      <c r="A68" s="10" t="s">
        <v>64</v>
      </c>
      <c r="B68" s="11">
        <v>203400</v>
      </c>
      <c r="C68" s="11">
        <v>62</v>
      </c>
      <c r="D68" s="12">
        <f t="shared" ref="D68:D106" si="1">IF(C68&gt;0,C68/B68," " )</f>
        <v>3.0481809242871192E-4</v>
      </c>
    </row>
    <row r="69" spans="1:4">
      <c r="A69" s="10" t="s">
        <v>65</v>
      </c>
      <c r="B69" s="11">
        <v>6557.5</v>
      </c>
      <c r="C69" s="11">
        <v>35</v>
      </c>
      <c r="D69" s="12">
        <f t="shared" si="1"/>
        <v>5.33739992375143E-3</v>
      </c>
    </row>
    <row r="70" spans="1:4">
      <c r="A70" s="10" t="s">
        <v>66</v>
      </c>
      <c r="B70" s="11">
        <v>192</v>
      </c>
      <c r="C70" s="11"/>
      <c r="D70" s="12" t="str">
        <f t="shared" si="1"/>
        <v xml:space="preserve"> </v>
      </c>
    </row>
    <row r="71" spans="1:4">
      <c r="A71" s="10" t="s">
        <v>67</v>
      </c>
      <c r="B71" s="11">
        <v>516</v>
      </c>
      <c r="C71" s="11">
        <v>460</v>
      </c>
      <c r="D71" s="12">
        <f t="shared" si="1"/>
        <v>0.89147286821705429</v>
      </c>
    </row>
    <row r="72" spans="1:4">
      <c r="A72" s="10" t="s">
        <v>68</v>
      </c>
      <c r="B72" s="11">
        <v>11567</v>
      </c>
      <c r="C72" s="11">
        <f>1758+540</f>
        <v>2298</v>
      </c>
      <c r="D72" s="12">
        <f t="shared" si="1"/>
        <v>0.19866862626437279</v>
      </c>
    </row>
    <row r="73" spans="1:4">
      <c r="A73" s="10" t="s">
        <v>69</v>
      </c>
      <c r="B73" s="11">
        <v>16221</v>
      </c>
      <c r="C73" s="11">
        <f>1864+539</f>
        <v>2403</v>
      </c>
      <c r="D73" s="12">
        <f t="shared" si="1"/>
        <v>0.14814129831699649</v>
      </c>
    </row>
    <row r="74" spans="1:4">
      <c r="A74" s="10" t="s">
        <v>70</v>
      </c>
      <c r="B74" s="11">
        <v>15494</v>
      </c>
      <c r="C74" s="11">
        <v>289</v>
      </c>
      <c r="D74" s="12">
        <f t="shared" si="1"/>
        <v>1.8652381567058215E-2</v>
      </c>
    </row>
    <row r="75" spans="1:4">
      <c r="A75" s="10" t="s">
        <v>72</v>
      </c>
      <c r="B75" s="11">
        <f>8562+426</f>
        <v>8988</v>
      </c>
      <c r="C75" s="11">
        <v>122</v>
      </c>
      <c r="D75" s="12">
        <f t="shared" si="1"/>
        <v>1.3573653760569649E-2</v>
      </c>
    </row>
    <row r="76" spans="1:4">
      <c r="A76" s="10" t="s">
        <v>73</v>
      </c>
      <c r="B76" s="11">
        <f>12130+1778</f>
        <v>13908</v>
      </c>
      <c r="C76" s="11">
        <v>147</v>
      </c>
      <c r="D76" s="12">
        <f t="shared" si="1"/>
        <v>1.0569456427955135E-2</v>
      </c>
    </row>
    <row r="77" spans="1:4">
      <c r="A77" s="10" t="s">
        <v>74</v>
      </c>
      <c r="B77" s="11">
        <v>17212.64999999998</v>
      </c>
      <c r="C77" s="11"/>
      <c r="D77" s="12" t="str">
        <f t="shared" si="1"/>
        <v xml:space="preserve"> </v>
      </c>
    </row>
    <row r="78" spans="1:4">
      <c r="A78" s="10" t="s">
        <v>75</v>
      </c>
      <c r="B78" s="11">
        <v>1979</v>
      </c>
      <c r="C78" s="11">
        <v>27</v>
      </c>
      <c r="D78" s="12">
        <f t="shared" si="1"/>
        <v>1.3643254168772108E-2</v>
      </c>
    </row>
    <row r="79" spans="1:4">
      <c r="A79" s="10" t="s">
        <v>76</v>
      </c>
      <c r="B79" s="11">
        <v>5437.25</v>
      </c>
      <c r="C79" s="11"/>
      <c r="D79" s="12" t="str">
        <f t="shared" si="1"/>
        <v xml:space="preserve"> </v>
      </c>
    </row>
    <row r="80" spans="1:4">
      <c r="A80" s="10" t="s">
        <v>77</v>
      </c>
      <c r="B80" s="11">
        <v>1065</v>
      </c>
      <c r="C80" s="11"/>
      <c r="D80" s="12" t="str">
        <f t="shared" si="1"/>
        <v xml:space="preserve"> </v>
      </c>
    </row>
    <row r="81" spans="1:4">
      <c r="A81" s="10" t="s">
        <v>78</v>
      </c>
      <c r="B81" s="11">
        <v>3157</v>
      </c>
      <c r="C81" s="11"/>
      <c r="D81" s="12" t="str">
        <f t="shared" si="1"/>
        <v xml:space="preserve"> </v>
      </c>
    </row>
    <row r="82" spans="1:4">
      <c r="A82" s="10" t="s">
        <v>79</v>
      </c>
      <c r="B82" s="11">
        <v>600.5</v>
      </c>
      <c r="C82" s="11"/>
      <c r="D82" s="12" t="str">
        <f t="shared" si="1"/>
        <v xml:space="preserve"> </v>
      </c>
    </row>
    <row r="83" spans="1:4">
      <c r="A83" s="10" t="s">
        <v>80</v>
      </c>
      <c r="B83" s="11">
        <v>3071</v>
      </c>
      <c r="C83" s="11"/>
      <c r="D83" s="12" t="str">
        <f t="shared" si="1"/>
        <v xml:space="preserve"> </v>
      </c>
    </row>
    <row r="84" spans="1:4">
      <c r="A84" s="10" t="s">
        <v>81</v>
      </c>
      <c r="B84" s="11">
        <v>1575.5</v>
      </c>
      <c r="C84" s="11">
        <v>33</v>
      </c>
      <c r="D84" s="12">
        <f t="shared" si="1"/>
        <v>2.0945731513805143E-2</v>
      </c>
    </row>
    <row r="85" spans="1:4">
      <c r="A85" s="10" t="s">
        <v>82</v>
      </c>
      <c r="B85" s="11">
        <v>17906</v>
      </c>
      <c r="C85" s="11">
        <v>367</v>
      </c>
      <c r="D85" s="12">
        <f t="shared" si="1"/>
        <v>2.0495923154249973E-2</v>
      </c>
    </row>
    <row r="86" spans="1:4">
      <c r="A86" s="10" t="s">
        <v>83</v>
      </c>
      <c r="B86" s="11">
        <v>3046</v>
      </c>
      <c r="C86" s="11">
        <v>193</v>
      </c>
      <c r="D86" s="12">
        <f t="shared" si="1"/>
        <v>6.336178594878529E-2</v>
      </c>
    </row>
    <row r="87" spans="1:4">
      <c r="A87" s="10" t="s">
        <v>84</v>
      </c>
      <c r="B87" s="11">
        <v>15277</v>
      </c>
      <c r="C87" s="11">
        <v>106</v>
      </c>
      <c r="D87" s="12">
        <f t="shared" si="1"/>
        <v>6.9385350526935917E-3</v>
      </c>
    </row>
    <row r="88" spans="1:4">
      <c r="A88" s="10" t="s">
        <v>85</v>
      </c>
      <c r="B88" s="11">
        <v>5064</v>
      </c>
      <c r="C88" s="11">
        <v>7</v>
      </c>
      <c r="D88" s="12">
        <f t="shared" si="1"/>
        <v>1.382306477093207E-3</v>
      </c>
    </row>
    <row r="89" spans="1:4">
      <c r="A89" s="10" t="s">
        <v>86</v>
      </c>
      <c r="B89" s="11">
        <v>36901</v>
      </c>
      <c r="C89" s="11">
        <v>153</v>
      </c>
      <c r="D89" s="12">
        <f t="shared" si="1"/>
        <v>4.1462290994823984E-3</v>
      </c>
    </row>
    <row r="90" spans="1:4">
      <c r="A90" s="10" t="s">
        <v>87</v>
      </c>
      <c r="B90" s="11">
        <v>8844</v>
      </c>
      <c r="C90" s="11">
        <v>652</v>
      </c>
      <c r="D90" s="12">
        <f t="shared" si="1"/>
        <v>7.3722297602894615E-2</v>
      </c>
    </row>
    <row r="91" spans="1:4">
      <c r="A91" s="10" t="s">
        <v>88</v>
      </c>
      <c r="B91" s="11">
        <v>4767</v>
      </c>
      <c r="C91" s="11"/>
      <c r="D91" s="12" t="str">
        <f t="shared" si="1"/>
        <v xml:space="preserve"> </v>
      </c>
    </row>
    <row r="92" spans="1:4">
      <c r="A92" s="10" t="s">
        <v>89</v>
      </c>
      <c r="B92" s="11">
        <v>3661</v>
      </c>
      <c r="C92" s="11"/>
      <c r="D92" s="12" t="str">
        <f t="shared" si="1"/>
        <v xml:space="preserve"> </v>
      </c>
    </row>
    <row r="93" spans="1:4">
      <c r="A93" s="10" t="s">
        <v>90</v>
      </c>
      <c r="B93" s="11">
        <v>8401</v>
      </c>
      <c r="C93" s="11">
        <v>315</v>
      </c>
      <c r="D93" s="12">
        <f t="shared" si="1"/>
        <v>3.7495536245685038E-2</v>
      </c>
    </row>
    <row r="94" spans="1:4">
      <c r="A94" s="10" t="s">
        <v>91</v>
      </c>
      <c r="B94" s="11">
        <v>463</v>
      </c>
      <c r="C94" s="11"/>
      <c r="D94" s="12" t="str">
        <f t="shared" si="1"/>
        <v xml:space="preserve"> </v>
      </c>
    </row>
    <row r="95" spans="1:4">
      <c r="A95" s="10" t="s">
        <v>92</v>
      </c>
      <c r="B95" s="11">
        <v>2093</v>
      </c>
      <c r="C95" s="11">
        <v>3</v>
      </c>
      <c r="D95" s="12">
        <f t="shared" si="1"/>
        <v>1.433349259436216E-3</v>
      </c>
    </row>
    <row r="96" spans="1:4">
      <c r="A96" s="10" t="s">
        <v>93</v>
      </c>
      <c r="B96" s="11">
        <v>2024</v>
      </c>
      <c r="C96" s="11">
        <v>52</v>
      </c>
      <c r="D96" s="12">
        <f t="shared" si="1"/>
        <v>2.5691699604743084E-2</v>
      </c>
    </row>
    <row r="97" spans="1:4">
      <c r="A97" s="10" t="s">
        <v>95</v>
      </c>
      <c r="B97" s="11">
        <v>12053</v>
      </c>
      <c r="C97" s="11">
        <v>64</v>
      </c>
      <c r="D97" s="12">
        <f t="shared" si="1"/>
        <v>5.3098813573384217E-3</v>
      </c>
    </row>
    <row r="98" spans="1:4">
      <c r="A98" s="10" t="s">
        <v>118</v>
      </c>
      <c r="B98" s="11">
        <f>1327+104</f>
        <v>1431</v>
      </c>
      <c r="C98" s="11">
        <v>38</v>
      </c>
      <c r="D98" s="12">
        <f t="shared" si="1"/>
        <v>2.6554856743535988E-2</v>
      </c>
    </row>
    <row r="99" spans="1:4">
      <c r="A99" s="10" t="s">
        <v>97</v>
      </c>
      <c r="B99" s="11">
        <v>3693</v>
      </c>
      <c r="C99" s="11"/>
      <c r="D99" s="12" t="str">
        <f t="shared" si="1"/>
        <v xml:space="preserve"> </v>
      </c>
    </row>
    <row r="100" spans="1:4">
      <c r="A100" s="10" t="s">
        <v>98</v>
      </c>
      <c r="B100" s="11">
        <v>1458</v>
      </c>
      <c r="C100" s="11">
        <v>283</v>
      </c>
      <c r="D100" s="12">
        <f t="shared" si="1"/>
        <v>0.19410150891632372</v>
      </c>
    </row>
    <row r="101" spans="1:4">
      <c r="A101" s="10" t="s">
        <v>99</v>
      </c>
      <c r="B101" s="11">
        <v>1530</v>
      </c>
      <c r="C101" s="11">
        <v>23</v>
      </c>
      <c r="D101" s="12">
        <f t="shared" si="1"/>
        <v>1.5032679738562092E-2</v>
      </c>
    </row>
    <row r="102" spans="1:4">
      <c r="A102" s="10" t="s">
        <v>119</v>
      </c>
      <c r="B102" s="11">
        <f>477+2232</f>
        <v>2709</v>
      </c>
      <c r="C102" s="11">
        <v>4</v>
      </c>
      <c r="D102" s="12">
        <f t="shared" si="1"/>
        <v>1.4765596160944998E-3</v>
      </c>
    </row>
    <row r="103" spans="1:4">
      <c r="A103" s="10" t="s">
        <v>100</v>
      </c>
      <c r="B103" s="11">
        <v>4603</v>
      </c>
      <c r="C103" s="11">
        <v>14</v>
      </c>
      <c r="D103" s="12">
        <f t="shared" si="1"/>
        <v>3.0414946773843145E-3</v>
      </c>
    </row>
    <row r="104" spans="1:4">
      <c r="A104" s="10" t="s">
        <v>101</v>
      </c>
      <c r="B104" s="11">
        <v>9183</v>
      </c>
      <c r="C104" s="11">
        <v>34</v>
      </c>
      <c r="D104" s="12">
        <f t="shared" si="1"/>
        <v>3.702493738429707E-3</v>
      </c>
    </row>
    <row r="105" spans="1:4" ht="17.25" thickBot="1">
      <c r="A105" s="19" t="s">
        <v>102</v>
      </c>
      <c r="B105" s="20">
        <v>2306</v>
      </c>
      <c r="C105" s="20">
        <v>13</v>
      </c>
      <c r="D105" s="21">
        <f t="shared" si="1"/>
        <v>5.6374674761491758E-3</v>
      </c>
    </row>
    <row r="106" spans="1:4" ht="17.25" thickBot="1">
      <c r="A106" s="22" t="s">
        <v>103</v>
      </c>
      <c r="B106" s="23">
        <f>SUM(B3:B105)</f>
        <v>3528132</v>
      </c>
      <c r="C106" s="23">
        <f>SUM(C3:C105)</f>
        <v>30172</v>
      </c>
      <c r="D106" s="7">
        <f t="shared" si="1"/>
        <v>8.55183422842456E-3</v>
      </c>
    </row>
    <row r="107" spans="1:4">
      <c r="A107" s="1" t="s">
        <v>123</v>
      </c>
    </row>
  </sheetData>
  <mergeCells count="1">
    <mergeCell ref="B1:D1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6"/>
  <sheetViews>
    <sheetView zoomScale="75" zoomScaleNormal="75" workbookViewId="0">
      <selection activeCell="D2" sqref="D2"/>
    </sheetView>
  </sheetViews>
  <sheetFormatPr defaultRowHeight="15"/>
  <cols>
    <col min="1" max="1" width="72.140625" style="3" bestFit="1" customWidth="1"/>
    <col min="2" max="2" width="7.140625" style="2" bestFit="1" customWidth="1"/>
    <col min="3" max="3" width="11.85546875" style="2" customWidth="1"/>
    <col min="4" max="4" width="8.28515625" style="2" customWidth="1"/>
  </cols>
  <sheetData>
    <row r="1" spans="1:4" ht="17.25" thickBot="1">
      <c r="A1" s="9"/>
      <c r="B1" s="30">
        <v>2020</v>
      </c>
      <c r="C1" s="31"/>
      <c r="D1" s="32"/>
    </row>
    <row r="2" spans="1:4" ht="50.25" thickBot="1">
      <c r="A2" s="16" t="s">
        <v>1</v>
      </c>
      <c r="B2" s="17" t="s">
        <v>0</v>
      </c>
      <c r="C2" s="18" t="s">
        <v>124</v>
      </c>
      <c r="D2" s="6" t="s">
        <v>125</v>
      </c>
    </row>
    <row r="3" spans="1:4" ht="16.5">
      <c r="A3" s="24" t="s">
        <v>2</v>
      </c>
      <c r="B3" s="25">
        <v>303</v>
      </c>
      <c r="C3" s="25">
        <v>1</v>
      </c>
      <c r="D3" s="12">
        <f>IF(C3&gt;0,C3/B3," " )</f>
        <v>3.3003300330033004E-3</v>
      </c>
    </row>
    <row r="4" spans="1:4" ht="16.5">
      <c r="A4" s="24" t="s">
        <v>3</v>
      </c>
      <c r="B4" s="25">
        <v>24</v>
      </c>
      <c r="C4" s="25"/>
      <c r="D4" s="12" t="str">
        <f t="shared" ref="D4:D67" si="0">IF(C4&gt;0,C4/B4," " )</f>
        <v xml:space="preserve"> </v>
      </c>
    </row>
    <row r="5" spans="1:4" ht="16.5">
      <c r="A5" s="24" t="s">
        <v>5</v>
      </c>
      <c r="B5" s="25">
        <v>5856</v>
      </c>
      <c r="C5" s="25">
        <v>37</v>
      </c>
      <c r="D5" s="12">
        <f t="shared" si="0"/>
        <v>6.3183060109289618E-3</v>
      </c>
    </row>
    <row r="6" spans="1:4" ht="16.5">
      <c r="A6" s="24" t="s">
        <v>6</v>
      </c>
      <c r="B6" s="25">
        <v>846</v>
      </c>
      <c r="C6" s="25">
        <v>4</v>
      </c>
      <c r="D6" s="12">
        <f t="shared" si="0"/>
        <v>4.7281323877068557E-3</v>
      </c>
    </row>
    <row r="7" spans="1:4" ht="16.5">
      <c r="A7" s="24" t="s">
        <v>111</v>
      </c>
      <c r="B7" s="25">
        <v>43</v>
      </c>
      <c r="C7" s="25">
        <v>1</v>
      </c>
      <c r="D7" s="12">
        <f t="shared" si="0"/>
        <v>2.3255813953488372E-2</v>
      </c>
    </row>
    <row r="8" spans="1:4" ht="16.5">
      <c r="A8" s="24" t="s">
        <v>7</v>
      </c>
      <c r="B8" s="25">
        <v>26</v>
      </c>
      <c r="C8" s="25"/>
      <c r="D8" s="12" t="str">
        <f t="shared" si="0"/>
        <v xml:space="preserve"> </v>
      </c>
    </row>
    <row r="9" spans="1:4" ht="16.5">
      <c r="A9" s="24" t="s">
        <v>8</v>
      </c>
      <c r="B9" s="25">
        <v>2888</v>
      </c>
      <c r="C9" s="25">
        <v>20</v>
      </c>
      <c r="D9" s="12">
        <f t="shared" si="0"/>
        <v>6.9252077562326868E-3</v>
      </c>
    </row>
    <row r="10" spans="1:4" ht="16.5">
      <c r="A10" s="24" t="s">
        <v>9</v>
      </c>
      <c r="B10" s="25">
        <v>286</v>
      </c>
      <c r="C10" s="25">
        <v>3</v>
      </c>
      <c r="D10" s="12">
        <f t="shared" si="0"/>
        <v>1.048951048951049E-2</v>
      </c>
    </row>
    <row r="11" spans="1:4" ht="16.5">
      <c r="A11" s="24" t="s">
        <v>104</v>
      </c>
      <c r="B11" s="25">
        <v>536</v>
      </c>
      <c r="C11" s="25"/>
      <c r="D11" s="12" t="str">
        <f t="shared" si="0"/>
        <v xml:space="preserve"> </v>
      </c>
    </row>
    <row r="12" spans="1:4" ht="16.5">
      <c r="A12" s="24" t="s">
        <v>10</v>
      </c>
      <c r="B12" s="25">
        <v>140</v>
      </c>
      <c r="C12" s="25">
        <v>3</v>
      </c>
      <c r="D12" s="12">
        <f t="shared" si="0"/>
        <v>2.1428571428571429E-2</v>
      </c>
    </row>
    <row r="13" spans="1:4" ht="16.5">
      <c r="A13" s="24" t="s">
        <v>11</v>
      </c>
      <c r="B13" s="25">
        <v>918</v>
      </c>
      <c r="C13" s="25">
        <v>10</v>
      </c>
      <c r="D13" s="12">
        <f t="shared" si="0"/>
        <v>1.0893246187363835E-2</v>
      </c>
    </row>
    <row r="14" spans="1:4" ht="16.5">
      <c r="A14" s="24" t="s">
        <v>112</v>
      </c>
      <c r="B14" s="25">
        <v>20</v>
      </c>
      <c r="C14" s="25"/>
      <c r="D14" s="12" t="str">
        <f t="shared" si="0"/>
        <v xml:space="preserve"> </v>
      </c>
    </row>
    <row r="15" spans="1:4" ht="16.5">
      <c r="A15" s="24" t="s">
        <v>13</v>
      </c>
      <c r="B15" s="25">
        <v>154</v>
      </c>
      <c r="C15" s="25"/>
      <c r="D15" s="12" t="str">
        <f t="shared" si="0"/>
        <v xml:space="preserve"> </v>
      </c>
    </row>
    <row r="16" spans="1:4" ht="16.5">
      <c r="A16" s="24" t="s">
        <v>14</v>
      </c>
      <c r="B16" s="25">
        <v>49</v>
      </c>
      <c r="C16" s="25"/>
      <c r="D16" s="12" t="str">
        <f t="shared" si="0"/>
        <v xml:space="preserve"> </v>
      </c>
    </row>
    <row r="17" spans="1:4" ht="16.5">
      <c r="A17" s="24" t="s">
        <v>15</v>
      </c>
      <c r="B17" s="25">
        <v>357</v>
      </c>
      <c r="C17" s="25">
        <v>1</v>
      </c>
      <c r="D17" s="12">
        <f t="shared" si="0"/>
        <v>2.8011204481792717E-3</v>
      </c>
    </row>
    <row r="18" spans="1:4" ht="16.5">
      <c r="A18" s="24" t="s">
        <v>16</v>
      </c>
      <c r="B18" s="25">
        <v>397</v>
      </c>
      <c r="C18" s="25">
        <v>5</v>
      </c>
      <c r="D18" s="12">
        <f t="shared" si="0"/>
        <v>1.2594458438287154E-2</v>
      </c>
    </row>
    <row r="19" spans="1:4" ht="16.5">
      <c r="A19" s="24" t="s">
        <v>17</v>
      </c>
      <c r="B19" s="25">
        <v>463</v>
      </c>
      <c r="C19" s="25">
        <v>5</v>
      </c>
      <c r="D19" s="12">
        <f t="shared" si="0"/>
        <v>1.079913606911447E-2</v>
      </c>
    </row>
    <row r="20" spans="1:4" ht="16.5">
      <c r="A20" s="24" t="s">
        <v>18</v>
      </c>
      <c r="B20" s="25">
        <v>831</v>
      </c>
      <c r="C20" s="25"/>
      <c r="D20" s="12" t="str">
        <f t="shared" si="0"/>
        <v xml:space="preserve"> </v>
      </c>
    </row>
    <row r="21" spans="1:4" ht="16.5">
      <c r="A21" s="24" t="s">
        <v>19</v>
      </c>
      <c r="B21" s="25">
        <v>444</v>
      </c>
      <c r="C21" s="25">
        <v>1</v>
      </c>
      <c r="D21" s="12">
        <f t="shared" si="0"/>
        <v>2.2522522522522522E-3</v>
      </c>
    </row>
    <row r="22" spans="1:4" ht="16.5">
      <c r="A22" s="24" t="s">
        <v>20</v>
      </c>
      <c r="B22" s="25">
        <v>279</v>
      </c>
      <c r="C22" s="25"/>
      <c r="D22" s="12" t="str">
        <f t="shared" si="0"/>
        <v xml:space="preserve"> </v>
      </c>
    </row>
    <row r="23" spans="1:4" ht="16.5">
      <c r="A23" s="24" t="s">
        <v>21</v>
      </c>
      <c r="B23" s="25">
        <v>422</v>
      </c>
      <c r="C23" s="25">
        <v>6</v>
      </c>
      <c r="D23" s="12">
        <f t="shared" si="0"/>
        <v>1.4218009478672985E-2</v>
      </c>
    </row>
    <row r="24" spans="1:4" ht="16.5">
      <c r="A24" s="24" t="s">
        <v>22</v>
      </c>
      <c r="B24" s="25">
        <v>358</v>
      </c>
      <c r="C24" s="25">
        <v>2</v>
      </c>
      <c r="D24" s="12">
        <f t="shared" si="0"/>
        <v>5.5865921787709499E-3</v>
      </c>
    </row>
    <row r="25" spans="1:4" ht="16.5">
      <c r="A25" s="24" t="s">
        <v>23</v>
      </c>
      <c r="B25" s="25">
        <v>492</v>
      </c>
      <c r="C25" s="25"/>
      <c r="D25" s="12" t="str">
        <f t="shared" si="0"/>
        <v xml:space="preserve"> </v>
      </c>
    </row>
    <row r="26" spans="1:4" ht="16.5">
      <c r="A26" s="24" t="s">
        <v>24</v>
      </c>
      <c r="B26" s="25">
        <v>45</v>
      </c>
      <c r="C26" s="25"/>
      <c r="D26" s="12" t="str">
        <f t="shared" si="0"/>
        <v xml:space="preserve"> </v>
      </c>
    </row>
    <row r="27" spans="1:4" ht="16.5">
      <c r="A27" s="24" t="s">
        <v>26</v>
      </c>
      <c r="B27" s="25">
        <v>1148</v>
      </c>
      <c r="C27" s="25">
        <v>6</v>
      </c>
      <c r="D27" s="12">
        <f t="shared" si="0"/>
        <v>5.2264808362369342E-3</v>
      </c>
    </row>
    <row r="28" spans="1:4" ht="16.5">
      <c r="A28" s="24" t="s">
        <v>28</v>
      </c>
      <c r="B28" s="25">
        <v>1046</v>
      </c>
      <c r="C28" s="25">
        <v>6</v>
      </c>
      <c r="D28" s="12">
        <f t="shared" si="0"/>
        <v>5.7361376673040155E-3</v>
      </c>
    </row>
    <row r="29" spans="1:4" ht="16.5">
      <c r="A29" s="24" t="s">
        <v>29</v>
      </c>
      <c r="B29" s="25">
        <v>776</v>
      </c>
      <c r="C29" s="25">
        <v>4</v>
      </c>
      <c r="D29" s="12">
        <f t="shared" si="0"/>
        <v>5.1546391752577319E-3</v>
      </c>
    </row>
    <row r="30" spans="1:4" ht="16.5">
      <c r="A30" s="24" t="s">
        <v>30</v>
      </c>
      <c r="B30" s="25">
        <v>278</v>
      </c>
      <c r="C30" s="25">
        <v>4</v>
      </c>
      <c r="D30" s="12">
        <f t="shared" si="0"/>
        <v>1.4388489208633094E-2</v>
      </c>
    </row>
    <row r="31" spans="1:4" ht="16.5">
      <c r="A31" s="24" t="s">
        <v>31</v>
      </c>
      <c r="B31" s="25">
        <v>648</v>
      </c>
      <c r="C31" s="25">
        <v>1</v>
      </c>
      <c r="D31" s="12">
        <f t="shared" si="0"/>
        <v>1.5432098765432098E-3</v>
      </c>
    </row>
    <row r="32" spans="1:4" ht="16.5">
      <c r="A32" s="24" t="s">
        <v>32</v>
      </c>
      <c r="B32" s="25">
        <v>184</v>
      </c>
      <c r="C32" s="25">
        <v>3</v>
      </c>
      <c r="D32" s="12">
        <f t="shared" si="0"/>
        <v>1.6304347826086956E-2</v>
      </c>
    </row>
    <row r="33" spans="1:4" ht="16.5">
      <c r="A33" s="24" t="s">
        <v>33</v>
      </c>
      <c r="B33" s="25">
        <v>278</v>
      </c>
      <c r="C33" s="25"/>
      <c r="D33" s="12" t="str">
        <f t="shared" si="0"/>
        <v xml:space="preserve"> </v>
      </c>
    </row>
    <row r="34" spans="1:4" ht="16.5">
      <c r="A34" s="24" t="s">
        <v>36</v>
      </c>
      <c r="B34" s="25">
        <v>387</v>
      </c>
      <c r="C34" s="25">
        <v>4</v>
      </c>
      <c r="D34" s="12">
        <f t="shared" si="0"/>
        <v>1.0335917312661499E-2</v>
      </c>
    </row>
    <row r="35" spans="1:4" ht="16.5">
      <c r="A35" s="24" t="s">
        <v>37</v>
      </c>
      <c r="B35" s="25">
        <v>46</v>
      </c>
      <c r="C35" s="25"/>
      <c r="D35" s="12" t="str">
        <f t="shared" si="0"/>
        <v xml:space="preserve"> </v>
      </c>
    </row>
    <row r="36" spans="1:4" ht="16.5">
      <c r="A36" s="24" t="s">
        <v>38</v>
      </c>
      <c r="B36" s="25">
        <v>563</v>
      </c>
      <c r="C36" s="25">
        <v>2</v>
      </c>
      <c r="D36" s="12">
        <f t="shared" si="0"/>
        <v>3.552397868561279E-3</v>
      </c>
    </row>
    <row r="37" spans="1:4" ht="16.5">
      <c r="A37" s="24" t="s">
        <v>39</v>
      </c>
      <c r="B37" s="25">
        <v>441</v>
      </c>
      <c r="C37" s="25">
        <v>12</v>
      </c>
      <c r="D37" s="12">
        <f t="shared" si="0"/>
        <v>2.7210884353741496E-2</v>
      </c>
    </row>
    <row r="38" spans="1:4" ht="16.5">
      <c r="A38" s="24" t="s">
        <v>40</v>
      </c>
      <c r="B38" s="25">
        <v>592</v>
      </c>
      <c r="C38" s="25">
        <v>4</v>
      </c>
      <c r="D38" s="12">
        <f t="shared" si="0"/>
        <v>6.7567567567567571E-3</v>
      </c>
    </row>
    <row r="39" spans="1:4" ht="16.5">
      <c r="A39" s="24" t="s">
        <v>41</v>
      </c>
      <c r="B39" s="25">
        <v>261</v>
      </c>
      <c r="C39" s="25">
        <v>1</v>
      </c>
      <c r="D39" s="12">
        <f t="shared" si="0"/>
        <v>3.8314176245210726E-3</v>
      </c>
    </row>
    <row r="40" spans="1:4" ht="16.5">
      <c r="A40" s="24" t="s">
        <v>42</v>
      </c>
      <c r="B40" s="25">
        <v>30</v>
      </c>
      <c r="C40" s="25"/>
      <c r="D40" s="12" t="str">
        <f t="shared" si="0"/>
        <v xml:space="preserve"> </v>
      </c>
    </row>
    <row r="41" spans="1:4" ht="16.5">
      <c r="A41" s="24" t="s">
        <v>44</v>
      </c>
      <c r="B41" s="25">
        <v>634</v>
      </c>
      <c r="C41" s="25">
        <v>3</v>
      </c>
      <c r="D41" s="12">
        <f t="shared" si="0"/>
        <v>4.7318611987381704E-3</v>
      </c>
    </row>
    <row r="42" spans="1:4" ht="16.5">
      <c r="A42" s="24" t="s">
        <v>45</v>
      </c>
      <c r="B42" s="25">
        <v>353</v>
      </c>
      <c r="C42" s="25">
        <v>2</v>
      </c>
      <c r="D42" s="12">
        <f t="shared" si="0"/>
        <v>5.6657223796033997E-3</v>
      </c>
    </row>
    <row r="43" spans="1:4" ht="16.5">
      <c r="A43" s="24" t="s">
        <v>46</v>
      </c>
      <c r="B43" s="25">
        <v>395</v>
      </c>
      <c r="C43" s="25">
        <v>3</v>
      </c>
      <c r="D43" s="12">
        <f t="shared" si="0"/>
        <v>7.5949367088607592E-3</v>
      </c>
    </row>
    <row r="44" spans="1:4" ht="16.5">
      <c r="A44" s="24" t="s">
        <v>47</v>
      </c>
      <c r="B44" s="25">
        <v>10</v>
      </c>
      <c r="C44" s="25"/>
      <c r="D44" s="12" t="str">
        <f t="shared" si="0"/>
        <v xml:space="preserve"> </v>
      </c>
    </row>
    <row r="45" spans="1:4" ht="16.5">
      <c r="A45" s="24" t="s">
        <v>48</v>
      </c>
      <c r="B45" s="25">
        <v>129</v>
      </c>
      <c r="C45" s="25"/>
      <c r="D45" s="12" t="str">
        <f t="shared" si="0"/>
        <v xml:space="preserve"> </v>
      </c>
    </row>
    <row r="46" spans="1:4" ht="16.5">
      <c r="A46" s="24" t="s">
        <v>49</v>
      </c>
      <c r="B46" s="25">
        <v>36</v>
      </c>
      <c r="C46" s="25"/>
      <c r="D46" s="12" t="str">
        <f t="shared" si="0"/>
        <v xml:space="preserve"> </v>
      </c>
    </row>
    <row r="47" spans="1:4" ht="16.5">
      <c r="A47" s="24" t="s">
        <v>50</v>
      </c>
      <c r="B47" s="25">
        <v>986</v>
      </c>
      <c r="C47" s="25">
        <v>6</v>
      </c>
      <c r="D47" s="12">
        <f t="shared" si="0"/>
        <v>6.0851926977687626E-3</v>
      </c>
    </row>
    <row r="48" spans="1:4" ht="16.5">
      <c r="A48" s="24" t="s">
        <v>51</v>
      </c>
      <c r="B48" s="25">
        <v>670</v>
      </c>
      <c r="C48" s="25">
        <v>3</v>
      </c>
      <c r="D48" s="12">
        <f t="shared" si="0"/>
        <v>4.4776119402985077E-3</v>
      </c>
    </row>
    <row r="49" spans="1:4" ht="16.5">
      <c r="A49" s="24" t="s">
        <v>105</v>
      </c>
      <c r="B49" s="25">
        <v>142</v>
      </c>
      <c r="C49" s="25"/>
      <c r="D49" s="12" t="str">
        <f t="shared" si="0"/>
        <v xml:space="preserve"> </v>
      </c>
    </row>
    <row r="50" spans="1:4" ht="16.5">
      <c r="A50" s="24" t="s">
        <v>52</v>
      </c>
      <c r="B50" s="25">
        <v>357</v>
      </c>
      <c r="C50" s="25">
        <v>2</v>
      </c>
      <c r="D50" s="12">
        <f t="shared" si="0"/>
        <v>5.6022408963585435E-3</v>
      </c>
    </row>
    <row r="51" spans="1:4" ht="16.5">
      <c r="A51" s="24" t="s">
        <v>113</v>
      </c>
      <c r="B51" s="25">
        <v>3361</v>
      </c>
      <c r="C51" s="25">
        <v>19</v>
      </c>
      <c r="D51" s="12">
        <f t="shared" si="0"/>
        <v>5.6530794406426657E-3</v>
      </c>
    </row>
    <row r="52" spans="1:4" ht="16.5">
      <c r="A52" s="24" t="s">
        <v>53</v>
      </c>
      <c r="B52" s="25">
        <v>670</v>
      </c>
      <c r="C52" s="25">
        <v>4</v>
      </c>
      <c r="D52" s="12">
        <f t="shared" si="0"/>
        <v>5.9701492537313433E-3</v>
      </c>
    </row>
    <row r="53" spans="1:4" ht="16.5">
      <c r="A53" s="24" t="s">
        <v>67</v>
      </c>
      <c r="B53" s="25">
        <v>316</v>
      </c>
      <c r="C53" s="25"/>
      <c r="D53" s="12" t="str">
        <f t="shared" si="0"/>
        <v xml:space="preserve"> </v>
      </c>
    </row>
    <row r="54" spans="1:4" ht="16.5">
      <c r="A54" s="24" t="s">
        <v>68</v>
      </c>
      <c r="B54" s="25">
        <v>956</v>
      </c>
      <c r="C54" s="25">
        <v>7</v>
      </c>
      <c r="D54" s="12">
        <f t="shared" si="0"/>
        <v>7.3221757322175732E-3</v>
      </c>
    </row>
    <row r="55" spans="1:4" ht="16.5">
      <c r="A55" s="24" t="s">
        <v>106</v>
      </c>
      <c r="B55" s="25">
        <v>26</v>
      </c>
      <c r="C55" s="25"/>
      <c r="D55" s="12" t="str">
        <f t="shared" si="0"/>
        <v xml:space="preserve"> </v>
      </c>
    </row>
    <row r="56" spans="1:4" ht="16.5">
      <c r="A56" s="24" t="s">
        <v>69</v>
      </c>
      <c r="B56" s="25">
        <v>662</v>
      </c>
      <c r="C56" s="25">
        <v>3</v>
      </c>
      <c r="D56" s="12">
        <f t="shared" si="0"/>
        <v>4.5317220543806651E-3</v>
      </c>
    </row>
    <row r="57" spans="1:4" ht="16.5">
      <c r="A57" s="24" t="s">
        <v>70</v>
      </c>
      <c r="B57" s="25">
        <v>338</v>
      </c>
      <c r="C57" s="25">
        <v>3</v>
      </c>
      <c r="D57" s="12">
        <f t="shared" si="0"/>
        <v>8.8757396449704144E-3</v>
      </c>
    </row>
    <row r="58" spans="1:4" ht="16.5">
      <c r="A58" s="24" t="s">
        <v>71</v>
      </c>
      <c r="B58" s="25">
        <v>41</v>
      </c>
      <c r="C58" s="25"/>
      <c r="D58" s="12" t="str">
        <f t="shared" si="0"/>
        <v xml:space="preserve"> </v>
      </c>
    </row>
    <row r="59" spans="1:4" ht="16.5">
      <c r="A59" s="24" t="s">
        <v>72</v>
      </c>
      <c r="B59" s="25">
        <v>196</v>
      </c>
      <c r="C59" s="25"/>
      <c r="D59" s="12" t="str">
        <f t="shared" si="0"/>
        <v xml:space="preserve"> </v>
      </c>
    </row>
    <row r="60" spans="1:4" ht="16.5">
      <c r="A60" s="24" t="s">
        <v>73</v>
      </c>
      <c r="B60" s="25">
        <v>355</v>
      </c>
      <c r="C60" s="25">
        <v>4</v>
      </c>
      <c r="D60" s="12">
        <f t="shared" si="0"/>
        <v>1.1267605633802818E-2</v>
      </c>
    </row>
    <row r="61" spans="1:4" ht="16.5">
      <c r="A61" s="24" t="s">
        <v>74</v>
      </c>
      <c r="B61" s="25">
        <v>669</v>
      </c>
      <c r="C61" s="25">
        <v>4</v>
      </c>
      <c r="D61" s="12">
        <f t="shared" si="0"/>
        <v>5.9790732436472349E-3</v>
      </c>
    </row>
    <row r="62" spans="1:4" ht="16.5">
      <c r="A62" s="24" t="s">
        <v>107</v>
      </c>
      <c r="B62" s="25">
        <v>608</v>
      </c>
      <c r="C62" s="25">
        <v>4</v>
      </c>
      <c r="D62" s="12">
        <f t="shared" si="0"/>
        <v>6.5789473684210523E-3</v>
      </c>
    </row>
    <row r="63" spans="1:4" ht="16.5">
      <c r="A63" s="24" t="s">
        <v>76</v>
      </c>
      <c r="B63" s="25">
        <v>270</v>
      </c>
      <c r="C63" s="25">
        <v>5</v>
      </c>
      <c r="D63" s="12">
        <f t="shared" si="0"/>
        <v>1.8518518518518517E-2</v>
      </c>
    </row>
    <row r="64" spans="1:4" ht="16.5">
      <c r="A64" s="24" t="s">
        <v>80</v>
      </c>
      <c r="B64" s="25">
        <v>197</v>
      </c>
      <c r="C64" s="25">
        <v>8</v>
      </c>
      <c r="D64" s="12">
        <f t="shared" si="0"/>
        <v>4.060913705583756E-2</v>
      </c>
    </row>
    <row r="65" spans="1:4" ht="16.5">
      <c r="A65" s="24" t="s">
        <v>81</v>
      </c>
      <c r="B65" s="25">
        <v>1002</v>
      </c>
      <c r="C65" s="25">
        <v>5</v>
      </c>
      <c r="D65" s="12">
        <f t="shared" si="0"/>
        <v>4.9900199600798403E-3</v>
      </c>
    </row>
    <row r="66" spans="1:4" ht="16.5">
      <c r="A66" s="24" t="s">
        <v>108</v>
      </c>
      <c r="B66" s="25">
        <v>9</v>
      </c>
      <c r="C66" s="25"/>
      <c r="D66" s="12" t="str">
        <f t="shared" si="0"/>
        <v xml:space="preserve"> </v>
      </c>
    </row>
    <row r="67" spans="1:4" ht="16.5">
      <c r="A67" s="24" t="s">
        <v>82</v>
      </c>
      <c r="B67" s="25">
        <v>446</v>
      </c>
      <c r="C67" s="25"/>
      <c r="D67" s="12" t="str">
        <f t="shared" si="0"/>
        <v xml:space="preserve"> </v>
      </c>
    </row>
    <row r="68" spans="1:4" ht="16.5">
      <c r="A68" s="24" t="s">
        <v>83</v>
      </c>
      <c r="B68" s="25">
        <v>695</v>
      </c>
      <c r="C68" s="25">
        <v>3</v>
      </c>
      <c r="D68" s="12">
        <f t="shared" ref="D68:D86" si="1">IF(C68&gt;0,C68/B68," " )</f>
        <v>4.3165467625899279E-3</v>
      </c>
    </row>
    <row r="69" spans="1:4" ht="16.5">
      <c r="A69" s="24" t="s">
        <v>84</v>
      </c>
      <c r="B69" s="25">
        <v>97</v>
      </c>
      <c r="C69" s="25"/>
      <c r="D69" s="12" t="str">
        <f t="shared" si="1"/>
        <v xml:space="preserve"> </v>
      </c>
    </row>
    <row r="70" spans="1:4" ht="16.5">
      <c r="A70" s="24" t="s">
        <v>85</v>
      </c>
      <c r="B70" s="25">
        <v>1047</v>
      </c>
      <c r="C70" s="25">
        <v>1</v>
      </c>
      <c r="D70" s="12">
        <f t="shared" si="1"/>
        <v>9.5510983763132757E-4</v>
      </c>
    </row>
    <row r="71" spans="1:4" ht="16.5">
      <c r="A71" s="24" t="s">
        <v>114</v>
      </c>
      <c r="B71" s="25">
        <v>39</v>
      </c>
      <c r="C71" s="25"/>
      <c r="D71" s="12" t="str">
        <f t="shared" si="1"/>
        <v xml:space="preserve"> </v>
      </c>
    </row>
    <row r="72" spans="1:4" ht="16.5">
      <c r="A72" s="24" t="s">
        <v>86</v>
      </c>
      <c r="B72" s="25">
        <v>14</v>
      </c>
      <c r="C72" s="25"/>
      <c r="D72" s="12" t="str">
        <f t="shared" si="1"/>
        <v xml:space="preserve"> </v>
      </c>
    </row>
    <row r="73" spans="1:4" ht="16.5">
      <c r="A73" s="24" t="s">
        <v>88</v>
      </c>
      <c r="B73" s="25">
        <v>26</v>
      </c>
      <c r="C73" s="25"/>
      <c r="D73" s="12" t="str">
        <f t="shared" si="1"/>
        <v xml:space="preserve"> </v>
      </c>
    </row>
    <row r="74" spans="1:4" ht="16.5">
      <c r="A74" s="24" t="s">
        <v>89</v>
      </c>
      <c r="B74" s="25">
        <v>756</v>
      </c>
      <c r="C74" s="25">
        <v>2</v>
      </c>
      <c r="D74" s="12">
        <f t="shared" si="1"/>
        <v>2.6455026455026454E-3</v>
      </c>
    </row>
    <row r="75" spans="1:4" ht="16.5">
      <c r="A75" s="24" t="s">
        <v>90</v>
      </c>
      <c r="B75" s="25">
        <v>907</v>
      </c>
      <c r="C75" s="25">
        <v>1</v>
      </c>
      <c r="D75" s="12">
        <f t="shared" si="1"/>
        <v>1.1025358324145535E-3</v>
      </c>
    </row>
    <row r="76" spans="1:4" ht="16.5">
      <c r="A76" s="24" t="s">
        <v>92</v>
      </c>
      <c r="B76" s="25">
        <v>350</v>
      </c>
      <c r="C76" s="25">
        <v>1</v>
      </c>
      <c r="D76" s="12">
        <f t="shared" si="1"/>
        <v>2.8571428571428571E-3</v>
      </c>
    </row>
    <row r="77" spans="1:4" ht="16.5">
      <c r="A77" s="24" t="s">
        <v>93</v>
      </c>
      <c r="B77" s="25">
        <v>170</v>
      </c>
      <c r="C77" s="25">
        <v>1</v>
      </c>
      <c r="D77" s="12">
        <f t="shared" si="1"/>
        <v>5.8823529411764705E-3</v>
      </c>
    </row>
    <row r="78" spans="1:4" ht="16.5">
      <c r="A78" s="24" t="s">
        <v>94</v>
      </c>
      <c r="B78" s="25">
        <v>581</v>
      </c>
      <c r="C78" s="25"/>
      <c r="D78" s="12" t="str">
        <f t="shared" si="1"/>
        <v xml:space="preserve"> </v>
      </c>
    </row>
    <row r="79" spans="1:4" ht="16.5">
      <c r="A79" s="24" t="s">
        <v>96</v>
      </c>
      <c r="B79" s="25">
        <v>54</v>
      </c>
      <c r="C79" s="25"/>
      <c r="D79" s="12" t="str">
        <f t="shared" si="1"/>
        <v xml:space="preserve"> </v>
      </c>
    </row>
    <row r="80" spans="1:4" ht="16.5">
      <c r="A80" s="24" t="s">
        <v>109</v>
      </c>
      <c r="B80" s="25">
        <v>14</v>
      </c>
      <c r="C80" s="25"/>
      <c r="D80" s="12" t="str">
        <f t="shared" si="1"/>
        <v xml:space="preserve"> </v>
      </c>
    </row>
    <row r="81" spans="1:4" ht="16.5">
      <c r="A81" s="24" t="s">
        <v>115</v>
      </c>
      <c r="B81" s="25">
        <v>259</v>
      </c>
      <c r="C81" s="25"/>
      <c r="D81" s="12" t="str">
        <f t="shared" si="1"/>
        <v xml:space="preserve"> </v>
      </c>
    </row>
    <row r="82" spans="1:4" ht="16.5">
      <c r="A82" s="24" t="s">
        <v>98</v>
      </c>
      <c r="B82" s="25">
        <v>204</v>
      </c>
      <c r="C82" s="25">
        <v>6</v>
      </c>
      <c r="D82" s="12">
        <f t="shared" si="1"/>
        <v>2.9411764705882353E-2</v>
      </c>
    </row>
    <row r="83" spans="1:4" ht="16.5">
      <c r="A83" s="24" t="s">
        <v>99</v>
      </c>
      <c r="B83" s="25">
        <v>125</v>
      </c>
      <c r="C83" s="25">
        <v>2</v>
      </c>
      <c r="D83" s="12">
        <f t="shared" si="1"/>
        <v>1.6E-2</v>
      </c>
    </row>
    <row r="84" spans="1:4" ht="16.5">
      <c r="A84" s="24" t="s">
        <v>100</v>
      </c>
      <c r="B84" s="25">
        <v>197</v>
      </c>
      <c r="C84" s="25">
        <v>1</v>
      </c>
      <c r="D84" s="12">
        <f t="shared" si="1"/>
        <v>5.076142131979695E-3</v>
      </c>
    </row>
    <row r="85" spans="1:4" ht="17.25" thickBot="1">
      <c r="A85" s="26" t="s">
        <v>102</v>
      </c>
      <c r="B85" s="27">
        <v>242</v>
      </c>
      <c r="C85" s="27">
        <v>4</v>
      </c>
      <c r="D85" s="21">
        <f t="shared" si="1"/>
        <v>1.6528925619834711E-2</v>
      </c>
    </row>
    <row r="86" spans="1:4" ht="17.25" thickBot="1">
      <c r="A86" s="28" t="s">
        <v>110</v>
      </c>
      <c r="B86" s="29">
        <v>42466</v>
      </c>
      <c r="C86" s="29">
        <v>253</v>
      </c>
      <c r="D86" s="7">
        <f t="shared" si="1"/>
        <v>5.957707342344464E-3</v>
      </c>
    </row>
  </sheetData>
  <mergeCells count="1">
    <mergeCell ref="B1:D1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Amb</vt:lpstr>
      <vt:lpstr>Ricoveri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macchi.ne</dc:creator>
  <cp:lastModifiedBy>Utente</cp:lastModifiedBy>
  <dcterms:created xsi:type="dcterms:W3CDTF">2020-09-25T14:05:48Z</dcterms:created>
  <dcterms:modified xsi:type="dcterms:W3CDTF">2022-04-05T11:45:55Z</dcterms:modified>
</cp:coreProperties>
</file>