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80" windowHeight="12420"/>
  </bookViews>
  <sheets>
    <sheet name="Amb" sheetId="1" r:id="rId1"/>
    <sheet name="Ricoveri" sheetId="2" r:id="rId2"/>
  </sheets>
  <calcPr calcId="124519"/>
</workbook>
</file>

<file path=xl/calcChain.xml><?xml version="1.0" encoding="utf-8"?>
<calcChain xmlns="http://schemas.openxmlformats.org/spreadsheetml/2006/main">
  <c r="C30" i="1"/>
  <c r="C64"/>
  <c r="E64" s="1"/>
  <c r="C63"/>
  <c r="C12"/>
  <c r="C15"/>
  <c r="C59"/>
  <c r="D61"/>
  <c r="D60"/>
  <c r="C16"/>
  <c r="C14"/>
  <c r="E64" i="2"/>
  <c r="E65"/>
  <c r="E66"/>
  <c r="E63" i="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D83" l="1"/>
  <c r="C83"/>
  <c r="E83" s="1"/>
  <c r="E6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3" i="2" l="1"/>
  <c r="E4"/>
  <c r="E5"/>
  <c r="E6"/>
  <c r="E7"/>
  <c r="E8"/>
  <c r="E9"/>
  <c r="E10"/>
  <c r="E11"/>
  <c r="E12"/>
  <c r="E13"/>
  <c r="E14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</calcChain>
</file>

<file path=xl/sharedStrings.xml><?xml version="1.0" encoding="utf-8"?>
<sst xmlns="http://schemas.openxmlformats.org/spreadsheetml/2006/main" count="158" uniqueCount="105">
  <si>
    <t>SSN</t>
  </si>
  <si>
    <t>5-Libera Professione</t>
  </si>
  <si>
    <t>Unità di Budget</t>
  </si>
  <si>
    <t>414-Neuropsichiatria infantile</t>
  </si>
  <si>
    <t>415-Audiovestibologia pediatrica</t>
  </si>
  <si>
    <t>416-Laboratorio analisi - SMEL specializzato in citogenetica e genetica medica</t>
  </si>
  <si>
    <t>420c-Oncoematologia pediatrica</t>
  </si>
  <si>
    <t>422-Urologia pediatrica</t>
  </si>
  <si>
    <t>436b-Ortopedia e traumatologia - Luino</t>
  </si>
  <si>
    <t>437-Odontostomatologia</t>
  </si>
  <si>
    <t>438-Neuroradiologia</t>
  </si>
  <si>
    <t>439-Urologia</t>
  </si>
  <si>
    <t>440-Otorinolaringoiatria</t>
  </si>
  <si>
    <t>442-Oculistica</t>
  </si>
  <si>
    <t>443-Neurochirurgia</t>
  </si>
  <si>
    <t>446-Ematologia</t>
  </si>
  <si>
    <t>447a-Endocrinologia</t>
  </si>
  <si>
    <t>447b-Diabetologia</t>
  </si>
  <si>
    <t>448-Nefrologia e Dialisi</t>
  </si>
  <si>
    <t>449-Dermatologia</t>
  </si>
  <si>
    <t>450-Gastroenterologia ed endoscopia digestiva</t>
  </si>
  <si>
    <t>451-Oncologia</t>
  </si>
  <si>
    <t>452a-Pneumologia</t>
  </si>
  <si>
    <t>453-Radioterapia</t>
  </si>
  <si>
    <t>454-Reumatologia</t>
  </si>
  <si>
    <t>456-Malattie infettive e tropicali</t>
  </si>
  <si>
    <t>457-Neurologia e stroke unit</t>
  </si>
  <si>
    <t>458b-Recupero e rieducazione funzionale - Luino</t>
  </si>
  <si>
    <t>464-Medicina del lavoro preventiva e tossicologia</t>
  </si>
  <si>
    <t>465-Radiologia Varese</t>
  </si>
  <si>
    <t>468-Laboratorio analisi chimico-cliniche</t>
  </si>
  <si>
    <t>469-Laboratorio Microbiologia</t>
  </si>
  <si>
    <t>470-Immunoematologia e medicina trasfusionale</t>
  </si>
  <si>
    <t>471-Medicina nucleare</t>
  </si>
  <si>
    <t>476-Cardiochirurgia</t>
  </si>
  <si>
    <t>482-Psichiatria Verbano</t>
  </si>
  <si>
    <t>483-Psichiatria Varese</t>
  </si>
  <si>
    <t>486-Psicologia</t>
  </si>
  <si>
    <t>487-Breast unit</t>
  </si>
  <si>
    <t>490a-Direzione medica Presidio di Varese</t>
  </si>
  <si>
    <t>700-Cardiologia - Tradate</t>
  </si>
  <si>
    <t>702-Recupero e rieducazione funzionale - Tradate</t>
  </si>
  <si>
    <t>705-Nefrologia - Tradate</t>
  </si>
  <si>
    <t>709-Ortopedia e traumatologia - Tradate</t>
  </si>
  <si>
    <t>712-Pediatria - Tradate</t>
  </si>
  <si>
    <t>720-Radiologia - Tradate</t>
  </si>
  <si>
    <t>Totale</t>
  </si>
  <si>
    <t>UNIT_BUDGET</t>
  </si>
  <si>
    <t>460b-Medicina generale Luino Subacuti</t>
  </si>
  <si>
    <t>Totale complessivo</t>
  </si>
  <si>
    <t>% LP</t>
  </si>
  <si>
    <t>* Sono state considerate le visite anestesiologiche del prericovero</t>
  </si>
  <si>
    <t>722-Poliambulatorio ospedaliero - Tradate</t>
  </si>
  <si>
    <t>476-Cardiochirurgia**</t>
  </si>
  <si>
    <t>** Sono state considerate le visite del prericovero</t>
  </si>
  <si>
    <t>482-Psichiatria Verbano***</t>
  </si>
  <si>
    <t>483-Psichiatria Varese***</t>
  </si>
  <si>
    <t>*** Sono state considerate le visite rendicontate nel programma Psiche</t>
  </si>
  <si>
    <t>417-Ostetricia e Ginecologia -Del Ponte</t>
  </si>
  <si>
    <t>420a-Pediatria Varese - Del Ponte</t>
  </si>
  <si>
    <t>421a-Neonatologia Terapia Intensiva Neonatale - Ponte</t>
  </si>
  <si>
    <t>424-Cardiologia Pediatrica</t>
  </si>
  <si>
    <t>425b-Cure Palliative e Terapia del Dolore</t>
  </si>
  <si>
    <t>426-Anestesia e Rianimazione Cardiologica</t>
  </si>
  <si>
    <t>428-Anestesia e Rianimazione Del Ponte</t>
  </si>
  <si>
    <t>429-Anestesia e Rianimazione Neurochirurgica e Generale</t>
  </si>
  <si>
    <t>430-Chirurgia  Toracica</t>
  </si>
  <si>
    <t>432a-Chirurgia Generale Varese</t>
  </si>
  <si>
    <t>432b-Chirurgia Generale Cittiglio - Angera</t>
  </si>
  <si>
    <t>433-Chirurgia Generale  Luino</t>
  </si>
  <si>
    <t>435-Chirurgia Generale Urgenza e dei Trapianti</t>
  </si>
  <si>
    <t>436a-Ortopedia e traumatologia Cittiglio</t>
  </si>
  <si>
    <t>441-Ortopedia e traumatologia Varese</t>
  </si>
  <si>
    <t>445-Chirurgia Plastica</t>
  </si>
  <si>
    <t>455-Geriatria Angera</t>
  </si>
  <si>
    <t>458a-Recupero e rieducazione funzionale</t>
  </si>
  <si>
    <t>459- Medicina Generale Cittiglio</t>
  </si>
  <si>
    <t>460a-Medicina Generale - Luino</t>
  </si>
  <si>
    <t>461-Medicina Generale Varese</t>
  </si>
  <si>
    <t>463-Anatomia e Istologia Patologica</t>
  </si>
  <si>
    <t>477-Cardiologia a Indirizzo Aritmologico</t>
  </si>
  <si>
    <t>478-Cardiologia a Indirizzo dUrgenza</t>
  </si>
  <si>
    <t>479-Chirurgia Vascolare</t>
  </si>
  <si>
    <t>480-UTIC e Semintensiva</t>
  </si>
  <si>
    <t>493-Direzione Assistenziale e delle Professioni Sanitarie e Sociali</t>
  </si>
  <si>
    <t>495-Chirurgia Ricostruttiva  della mano</t>
  </si>
  <si>
    <t>497-Chirurgia Pediatrica</t>
  </si>
  <si>
    <t>701-Chirurgia Generale  Tradate</t>
  </si>
  <si>
    <t>703-Medicina Interna Tradate</t>
  </si>
  <si>
    <t>723-Anestesia e Rianimazione  Tradate</t>
  </si>
  <si>
    <t>911-Ostetricia e Ginecologia  - Angera</t>
  </si>
  <si>
    <t>485-Cure Subacute</t>
  </si>
  <si>
    <t>426-Anestesia e Rianimazione Cardiologica*</t>
  </si>
  <si>
    <t>466a-Radiologia Ponte - Verbano</t>
  </si>
  <si>
    <t>472-Pronto Soccorso e Medicina d Urgenza</t>
  </si>
  <si>
    <t>494-Organizzazione attività ambulatoriale (Poliambulatori)</t>
  </si>
  <si>
    <t>440b-Chirurgia Maxillo-facciale</t>
  </si>
  <si>
    <t>428-Anestesia e Rianimazione Del Ponte*</t>
  </si>
  <si>
    <t>3 quadrimestre 2022</t>
  </si>
  <si>
    <t>803-Distretto Varese</t>
  </si>
  <si>
    <t>LP</t>
  </si>
  <si>
    <t>429-Anestesia e Rianimazione Neurochirurgica e Generale*</t>
  </si>
  <si>
    <t>425a-Anestesia e Gestione Blocchi Operatori - Varese*</t>
  </si>
  <si>
    <t>443-Neurochirurgia**</t>
  </si>
  <si>
    <t xml:space="preserve"> ANNO 2022</t>
  </si>
</sst>
</file>

<file path=xl/styles.xml><?xml version="1.0" encoding="utf-8"?>
<styleSheet xmlns="http://schemas.openxmlformats.org/spreadsheetml/2006/main">
  <numFmts count="1">
    <numFmt numFmtId="164" formatCode="0.0%"/>
  </numFmts>
  <fonts count="30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60"/>
      <name val="Arial Narrow"/>
      <family val="2"/>
    </font>
    <font>
      <sz val="11"/>
      <color theme="1"/>
      <name val="Calibri"/>
      <family val="2"/>
      <scheme val="minor"/>
    </font>
    <font>
      <b/>
      <sz val="11"/>
      <color indexed="6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4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7" fillId="18" borderId="6" applyNumberFormat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9" fillId="19" borderId="8" applyNumberFormat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25" borderId="9" applyNumberFormat="0" applyFont="0" applyAlignment="0" applyProtection="0"/>
    <xf numFmtId="0" fontId="23" fillId="25" borderId="9" applyNumberFormat="0" applyFont="0" applyAlignment="0" applyProtection="0"/>
    <xf numFmtId="0" fontId="23" fillId="25" borderId="9" applyNumberFormat="0" applyFont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2" fillId="18" borderId="10" applyNumberFormat="0" applyAlignment="0" applyProtection="0"/>
    <xf numFmtId="0" fontId="12" fillId="18" borderId="10" applyNumberFormat="0" applyAlignment="0" applyProtection="0"/>
    <xf numFmtId="9" fontId="2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9" fontId="28" fillId="0" borderId="0" applyFont="0" applyFill="0" applyBorder="0" applyAlignment="0" applyProtection="0"/>
    <xf numFmtId="0" fontId="4" fillId="0" borderId="0"/>
    <xf numFmtId="0" fontId="4" fillId="0" borderId="0"/>
    <xf numFmtId="0" fontId="23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25" borderId="9" applyNumberFormat="0" applyFont="0" applyAlignment="0" applyProtection="0"/>
    <xf numFmtId="0" fontId="23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3" fillId="0" borderId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3" xfId="0" applyFont="1" applyBorder="1"/>
    <xf numFmtId="0" fontId="25" fillId="0" borderId="2" xfId="1" applyFont="1" applyBorder="1"/>
    <xf numFmtId="0" fontId="24" fillId="0" borderId="0" xfId="1" applyFont="1" applyFill="1"/>
    <xf numFmtId="0" fontId="26" fillId="0" borderId="1" xfId="1" applyFont="1" applyFill="1" applyBorder="1"/>
    <xf numFmtId="0" fontId="27" fillId="26" borderId="2" xfId="1" applyFont="1" applyFill="1" applyBorder="1"/>
    <xf numFmtId="0" fontId="27" fillId="26" borderId="16" xfId="1" applyFont="1" applyFill="1" applyBorder="1"/>
    <xf numFmtId="0" fontId="25" fillId="0" borderId="17" xfId="1" applyFont="1" applyBorder="1"/>
    <xf numFmtId="0" fontId="3" fillId="3" borderId="2" xfId="105" applyFont="1" applyFill="1" applyBorder="1"/>
    <xf numFmtId="0" fontId="3" fillId="2" borderId="2" xfId="105" applyFont="1" applyFill="1" applyBorder="1"/>
    <xf numFmtId="0" fontId="1" fillId="0" borderId="0" xfId="0" applyFont="1" applyFill="1" applyBorder="1"/>
    <xf numFmtId="164" fontId="0" fillId="0" borderId="5" xfId="163" applyNumberFormat="1" applyFont="1" applyBorder="1"/>
    <xf numFmtId="164" fontId="0" fillId="0" borderId="19" xfId="163" applyNumberFormat="1" applyFont="1" applyBorder="1"/>
    <xf numFmtId="164" fontId="0" fillId="0" borderId="18" xfId="163" applyNumberFormat="1" applyFont="1" applyBorder="1"/>
    <xf numFmtId="0" fontId="0" fillId="0" borderId="5" xfId="0" applyBorder="1" applyAlignment="1">
      <alignment horizontal="center"/>
    </xf>
    <xf numFmtId="0" fontId="3" fillId="3" borderId="2" xfId="105" applyFont="1" applyFill="1" applyBorder="1"/>
    <xf numFmtId="0" fontId="24" fillId="0" borderId="0" xfId="105" applyFont="1" applyFill="1"/>
    <xf numFmtId="0" fontId="29" fillId="26" borderId="16" xfId="1" applyFont="1" applyFill="1" applyBorder="1"/>
    <xf numFmtId="0" fontId="24" fillId="0" borderId="0" xfId="166" applyFont="1" applyFill="1"/>
    <xf numFmtId="3" fontId="2" fillId="0" borderId="2" xfId="0" applyNumberFormat="1" applyFont="1" applyBorder="1"/>
    <xf numFmtId="3" fontId="2" fillId="0" borderId="20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3" fontId="2" fillId="0" borderId="0" xfId="0" applyNumberFormat="1" applyFont="1"/>
    <xf numFmtId="3" fontId="0" fillId="0" borderId="0" xfId="0" applyNumberFormat="1"/>
    <xf numFmtId="3" fontId="2" fillId="0" borderId="0" xfId="0" applyNumberFormat="1" applyFont="1" applyBorder="1"/>
    <xf numFmtId="0" fontId="2" fillId="0" borderId="21" xfId="0" applyFont="1" applyFill="1" applyBorder="1"/>
    <xf numFmtId="3" fontId="0" fillId="0" borderId="22" xfId="0" applyNumberFormat="1" applyBorder="1"/>
    <xf numFmtId="3" fontId="25" fillId="0" borderId="22" xfId="342" applyNumberFormat="1" applyFont="1" applyBorder="1"/>
    <xf numFmtId="3" fontId="25" fillId="0" borderId="21" xfId="342" applyNumberFormat="1" applyFont="1" applyBorder="1"/>
    <xf numFmtId="0" fontId="25" fillId="0" borderId="2" xfId="342" applyFont="1" applyBorder="1"/>
    <xf numFmtId="3" fontId="25" fillId="0" borderId="2" xfId="342" applyNumberFormat="1" applyFont="1" applyBorder="1"/>
    <xf numFmtId="3" fontId="25" fillId="0" borderId="20" xfId="342" applyNumberFormat="1" applyFont="1" applyBorder="1"/>
    <xf numFmtId="0" fontId="25" fillId="0" borderId="15" xfId="342" applyFont="1" applyBorder="1"/>
    <xf numFmtId="0" fontId="25" fillId="0" borderId="4" xfId="342" applyFont="1" applyBorder="1"/>
    <xf numFmtId="3" fontId="25" fillId="0" borderId="4" xfId="342" applyNumberFormat="1" applyFont="1" applyBorder="1"/>
    <xf numFmtId="3" fontId="25" fillId="0" borderId="0" xfId="342" applyNumberFormat="1" applyFont="1"/>
  </cellXfs>
  <cellStyles count="384">
    <cellStyle name="20% - Colore 1 2" xfId="3"/>
    <cellStyle name="20% - Colore 1 3" xfId="4"/>
    <cellStyle name="20% - Colore 1 4" xfId="2"/>
    <cellStyle name="20% - Colore 1 5" xfId="167"/>
    <cellStyle name="20% - Colore 1 6" xfId="215"/>
    <cellStyle name="20% - Colore 1 7" xfId="258"/>
    <cellStyle name="20% - Colore 1 8" xfId="301"/>
    <cellStyle name="20% - Colore 1 9" xfId="343"/>
    <cellStyle name="20% - Colore 2 2" xfId="6"/>
    <cellStyle name="20% - Colore 2 3" xfId="7"/>
    <cellStyle name="20% - Colore 2 4" xfId="5"/>
    <cellStyle name="20% - Colore 2 5" xfId="168"/>
    <cellStyle name="20% - Colore 2 6" xfId="216"/>
    <cellStyle name="20% - Colore 2 7" xfId="259"/>
    <cellStyle name="20% - Colore 2 8" xfId="302"/>
    <cellStyle name="20% - Colore 2 9" xfId="344"/>
    <cellStyle name="20% - Colore 3 2" xfId="9"/>
    <cellStyle name="20% - Colore 3 3" xfId="10"/>
    <cellStyle name="20% - Colore 3 4" xfId="8"/>
    <cellStyle name="20% - Colore 3 5" xfId="169"/>
    <cellStyle name="20% - Colore 3 6" xfId="217"/>
    <cellStyle name="20% - Colore 3 7" xfId="260"/>
    <cellStyle name="20% - Colore 3 8" xfId="303"/>
    <cellStyle name="20% - Colore 3 9" xfId="345"/>
    <cellStyle name="20% - Colore 4 2" xfId="12"/>
    <cellStyle name="20% - Colore 4 3" xfId="13"/>
    <cellStyle name="20% - Colore 4 4" xfId="11"/>
    <cellStyle name="20% - Colore 4 5" xfId="170"/>
    <cellStyle name="20% - Colore 4 6" xfId="218"/>
    <cellStyle name="20% - Colore 4 7" xfId="261"/>
    <cellStyle name="20% - Colore 4 8" xfId="304"/>
    <cellStyle name="20% - Colore 4 9" xfId="346"/>
    <cellStyle name="20% - Colore 5 2" xfId="15"/>
    <cellStyle name="20% - Colore 5 3" xfId="16"/>
    <cellStyle name="20% - Colore 5 4" xfId="14"/>
    <cellStyle name="20% - Colore 5 5" xfId="171"/>
    <cellStyle name="20% - Colore 5 6" xfId="219"/>
    <cellStyle name="20% - Colore 5 7" xfId="262"/>
    <cellStyle name="20% - Colore 5 8" xfId="305"/>
    <cellStyle name="20% - Colore 5 9" xfId="347"/>
    <cellStyle name="20% - Colore 6 2" xfId="18"/>
    <cellStyle name="20% - Colore 6 3" xfId="19"/>
    <cellStyle name="20% - Colore 6 4" xfId="17"/>
    <cellStyle name="20% - Colore 6 5" xfId="172"/>
    <cellStyle name="20% - Colore 6 6" xfId="220"/>
    <cellStyle name="20% - Colore 6 7" xfId="263"/>
    <cellStyle name="20% - Colore 6 8" xfId="306"/>
    <cellStyle name="20% - Colore 6 9" xfId="348"/>
    <cellStyle name="40% - Colore 1 2" xfId="21"/>
    <cellStyle name="40% - Colore 1 3" xfId="22"/>
    <cellStyle name="40% - Colore 1 4" xfId="20"/>
    <cellStyle name="40% - Colore 1 5" xfId="173"/>
    <cellStyle name="40% - Colore 1 6" xfId="221"/>
    <cellStyle name="40% - Colore 1 7" xfId="264"/>
    <cellStyle name="40% - Colore 1 8" xfId="307"/>
    <cellStyle name="40% - Colore 1 9" xfId="349"/>
    <cellStyle name="40% - Colore 2 2" xfId="24"/>
    <cellStyle name="40% - Colore 2 3" xfId="25"/>
    <cellStyle name="40% - Colore 2 4" xfId="23"/>
    <cellStyle name="40% - Colore 2 5" xfId="174"/>
    <cellStyle name="40% - Colore 2 6" xfId="222"/>
    <cellStyle name="40% - Colore 2 7" xfId="265"/>
    <cellStyle name="40% - Colore 2 8" xfId="308"/>
    <cellStyle name="40% - Colore 2 9" xfId="350"/>
    <cellStyle name="40% - Colore 3 2" xfId="27"/>
    <cellStyle name="40% - Colore 3 3" xfId="28"/>
    <cellStyle name="40% - Colore 3 4" xfId="26"/>
    <cellStyle name="40% - Colore 3 5" xfId="175"/>
    <cellStyle name="40% - Colore 3 6" xfId="223"/>
    <cellStyle name="40% - Colore 3 7" xfId="266"/>
    <cellStyle name="40% - Colore 3 8" xfId="309"/>
    <cellStyle name="40% - Colore 3 9" xfId="351"/>
    <cellStyle name="40% - Colore 4 2" xfId="30"/>
    <cellStyle name="40% - Colore 4 3" xfId="31"/>
    <cellStyle name="40% - Colore 4 4" xfId="29"/>
    <cellStyle name="40% - Colore 4 5" xfId="176"/>
    <cellStyle name="40% - Colore 4 6" xfId="224"/>
    <cellStyle name="40% - Colore 4 7" xfId="267"/>
    <cellStyle name="40% - Colore 4 8" xfId="310"/>
    <cellStyle name="40% - Colore 4 9" xfId="352"/>
    <cellStyle name="40% - Colore 5 2" xfId="33"/>
    <cellStyle name="40% - Colore 5 3" xfId="34"/>
    <cellStyle name="40% - Colore 5 4" xfId="32"/>
    <cellStyle name="40% - Colore 5 5" xfId="177"/>
    <cellStyle name="40% - Colore 5 6" xfId="225"/>
    <cellStyle name="40% - Colore 5 7" xfId="268"/>
    <cellStyle name="40% - Colore 5 8" xfId="311"/>
    <cellStyle name="40% - Colore 5 9" xfId="353"/>
    <cellStyle name="40% - Colore 6 2" xfId="36"/>
    <cellStyle name="40% - Colore 6 3" xfId="37"/>
    <cellStyle name="40% - Colore 6 4" xfId="35"/>
    <cellStyle name="40% - Colore 6 5" xfId="178"/>
    <cellStyle name="40% - Colore 6 6" xfId="226"/>
    <cellStyle name="40% - Colore 6 7" xfId="269"/>
    <cellStyle name="40% - Colore 6 8" xfId="312"/>
    <cellStyle name="40% - Colore 6 9" xfId="354"/>
    <cellStyle name="60% - Colore 1 2" xfId="39"/>
    <cellStyle name="60% - Colore 1 3" xfId="40"/>
    <cellStyle name="60% - Colore 1 4" xfId="38"/>
    <cellStyle name="60% - Colore 1 5" xfId="179"/>
    <cellStyle name="60% - Colore 1 6" xfId="227"/>
    <cellStyle name="60% - Colore 1 7" xfId="270"/>
    <cellStyle name="60% - Colore 1 8" xfId="313"/>
    <cellStyle name="60% - Colore 1 9" xfId="355"/>
    <cellStyle name="60% - Colore 2 2" xfId="42"/>
    <cellStyle name="60% - Colore 2 3" xfId="43"/>
    <cellStyle name="60% - Colore 2 4" xfId="41"/>
    <cellStyle name="60% - Colore 2 5" xfId="180"/>
    <cellStyle name="60% - Colore 2 6" xfId="228"/>
    <cellStyle name="60% - Colore 2 7" xfId="271"/>
    <cellStyle name="60% - Colore 2 8" xfId="314"/>
    <cellStyle name="60% - Colore 2 9" xfId="356"/>
    <cellStyle name="60% - Colore 3 2" xfId="45"/>
    <cellStyle name="60% - Colore 3 3" xfId="46"/>
    <cellStyle name="60% - Colore 3 4" xfId="44"/>
    <cellStyle name="60% - Colore 3 5" xfId="181"/>
    <cellStyle name="60% - Colore 3 6" xfId="229"/>
    <cellStyle name="60% - Colore 3 7" xfId="272"/>
    <cellStyle name="60% - Colore 3 8" xfId="315"/>
    <cellStyle name="60% - Colore 3 9" xfId="357"/>
    <cellStyle name="60% - Colore 4 2" xfId="48"/>
    <cellStyle name="60% - Colore 4 3" xfId="49"/>
    <cellStyle name="60% - Colore 4 4" xfId="47"/>
    <cellStyle name="60% - Colore 4 5" xfId="182"/>
    <cellStyle name="60% - Colore 4 6" xfId="230"/>
    <cellStyle name="60% - Colore 4 7" xfId="273"/>
    <cellStyle name="60% - Colore 4 8" xfId="316"/>
    <cellStyle name="60% - Colore 4 9" xfId="358"/>
    <cellStyle name="60% - Colore 5 2" xfId="51"/>
    <cellStyle name="60% - Colore 5 3" xfId="52"/>
    <cellStyle name="60% - Colore 5 4" xfId="50"/>
    <cellStyle name="60% - Colore 5 5" xfId="183"/>
    <cellStyle name="60% - Colore 5 6" xfId="231"/>
    <cellStyle name="60% - Colore 5 7" xfId="274"/>
    <cellStyle name="60% - Colore 5 8" xfId="317"/>
    <cellStyle name="60% - Colore 5 9" xfId="359"/>
    <cellStyle name="60% - Colore 6 2" xfId="54"/>
    <cellStyle name="60% - Colore 6 3" xfId="55"/>
    <cellStyle name="60% - Colore 6 4" xfId="53"/>
    <cellStyle name="60% - Colore 6 5" xfId="184"/>
    <cellStyle name="60% - Colore 6 6" xfId="232"/>
    <cellStyle name="60% - Colore 6 7" xfId="275"/>
    <cellStyle name="60% - Colore 6 8" xfId="318"/>
    <cellStyle name="60% - Colore 6 9" xfId="360"/>
    <cellStyle name="Calcolo 2" xfId="57"/>
    <cellStyle name="Calcolo 3" xfId="58"/>
    <cellStyle name="Calcolo 4" xfId="56"/>
    <cellStyle name="Calcolo 5" xfId="185"/>
    <cellStyle name="Calcolo 6" xfId="233"/>
    <cellStyle name="Calcolo 7" xfId="276"/>
    <cellStyle name="Calcolo 8" xfId="319"/>
    <cellStyle name="Calcolo 9" xfId="361"/>
    <cellStyle name="Cella collegata 2" xfId="60"/>
    <cellStyle name="Cella collegata 3" xfId="61"/>
    <cellStyle name="Cella collegata 4" xfId="59"/>
    <cellStyle name="Cella collegata 5" xfId="186"/>
    <cellStyle name="Cella collegata 6" xfId="234"/>
    <cellStyle name="Cella collegata 7" xfId="277"/>
    <cellStyle name="Cella collegata 8" xfId="320"/>
    <cellStyle name="Cella collegata 9" xfId="362"/>
    <cellStyle name="Cella da controllare 2" xfId="63"/>
    <cellStyle name="Cella da controllare 3" xfId="64"/>
    <cellStyle name="Cella da controllare 4" xfId="62"/>
    <cellStyle name="Cella da controllare 5" xfId="187"/>
    <cellStyle name="Cella da controllare 6" xfId="235"/>
    <cellStyle name="Cella da controllare 7" xfId="278"/>
    <cellStyle name="Cella da controllare 8" xfId="321"/>
    <cellStyle name="Cella da controllare 9" xfId="363"/>
    <cellStyle name="Colore 1 2" xfId="66"/>
    <cellStyle name="Colore 1 3" xfId="67"/>
    <cellStyle name="Colore 1 4" xfId="65"/>
    <cellStyle name="Colore 1 5" xfId="188"/>
    <cellStyle name="Colore 1 6" xfId="236"/>
    <cellStyle name="Colore 1 7" xfId="279"/>
    <cellStyle name="Colore 1 8" xfId="322"/>
    <cellStyle name="Colore 1 9" xfId="364"/>
    <cellStyle name="Colore 2 2" xfId="69"/>
    <cellStyle name="Colore 2 3" xfId="70"/>
    <cellStyle name="Colore 2 4" xfId="68"/>
    <cellStyle name="Colore 2 5" xfId="189"/>
    <cellStyle name="Colore 2 6" xfId="237"/>
    <cellStyle name="Colore 2 7" xfId="280"/>
    <cellStyle name="Colore 2 8" xfId="323"/>
    <cellStyle name="Colore 2 9" xfId="365"/>
    <cellStyle name="Colore 3 2" xfId="72"/>
    <cellStyle name="Colore 3 3" xfId="73"/>
    <cellStyle name="Colore 3 4" xfId="71"/>
    <cellStyle name="Colore 3 5" xfId="190"/>
    <cellStyle name="Colore 3 6" xfId="238"/>
    <cellStyle name="Colore 3 7" xfId="281"/>
    <cellStyle name="Colore 3 8" xfId="324"/>
    <cellStyle name="Colore 3 9" xfId="366"/>
    <cellStyle name="Colore 4 2" xfId="75"/>
    <cellStyle name="Colore 4 3" xfId="76"/>
    <cellStyle name="Colore 4 4" xfId="74"/>
    <cellStyle name="Colore 4 5" xfId="191"/>
    <cellStyle name="Colore 4 6" xfId="239"/>
    <cellStyle name="Colore 4 7" xfId="282"/>
    <cellStyle name="Colore 4 8" xfId="325"/>
    <cellStyle name="Colore 4 9" xfId="367"/>
    <cellStyle name="Colore 5 2" xfId="78"/>
    <cellStyle name="Colore 5 3" xfId="79"/>
    <cellStyle name="Colore 5 4" xfId="77"/>
    <cellStyle name="Colore 5 5" xfId="192"/>
    <cellStyle name="Colore 5 6" xfId="240"/>
    <cellStyle name="Colore 5 7" xfId="283"/>
    <cellStyle name="Colore 5 8" xfId="326"/>
    <cellStyle name="Colore 5 9" xfId="368"/>
    <cellStyle name="Colore 6 2" xfId="81"/>
    <cellStyle name="Colore 6 3" xfId="82"/>
    <cellStyle name="Colore 6 4" xfId="80"/>
    <cellStyle name="Colore 6 5" xfId="193"/>
    <cellStyle name="Colore 6 6" xfId="241"/>
    <cellStyle name="Colore 6 7" xfId="284"/>
    <cellStyle name="Colore 6 8" xfId="327"/>
    <cellStyle name="Colore 6 9" xfId="369"/>
    <cellStyle name="Input 2" xfId="84"/>
    <cellStyle name="Input 3" xfId="85"/>
    <cellStyle name="Input 4" xfId="83"/>
    <cellStyle name="Input 5" xfId="194"/>
    <cellStyle name="Input 6" xfId="242"/>
    <cellStyle name="Input 7" xfId="285"/>
    <cellStyle name="Input 8" xfId="328"/>
    <cellStyle name="Input 9" xfId="370"/>
    <cellStyle name="Neutrale 2" xfId="87"/>
    <cellStyle name="Neutrale 3" xfId="88"/>
    <cellStyle name="Neutrale 4" xfId="86"/>
    <cellStyle name="Neutrale 5" xfId="195"/>
    <cellStyle name="Neutrale 6" xfId="243"/>
    <cellStyle name="Neutrale 7" xfId="286"/>
    <cellStyle name="Neutrale 8" xfId="329"/>
    <cellStyle name="Neutrale 9" xfId="371"/>
    <cellStyle name="Normale" xfId="0" builtinId="0"/>
    <cellStyle name="Normale 10" xfId="164"/>
    <cellStyle name="Normale 11" xfId="89"/>
    <cellStyle name="Normale 12" xfId="165"/>
    <cellStyle name="Normale 12 2" xfId="90"/>
    <cellStyle name="Normale 13" xfId="166"/>
    <cellStyle name="Normale 14" xfId="211"/>
    <cellStyle name="Normale 15" xfId="213"/>
    <cellStyle name="Normale 16" xfId="214"/>
    <cellStyle name="Normale 17" xfId="256"/>
    <cellStyle name="Normale 18" xfId="257"/>
    <cellStyle name="Normale 19" xfId="299"/>
    <cellStyle name="Normale 2" xfId="91"/>
    <cellStyle name="Normale 2 2" xfId="92"/>
    <cellStyle name="Normale 2 3" xfId="93"/>
    <cellStyle name="Normale 2 3 2" xfId="94"/>
    <cellStyle name="Normale 2 3 3" xfId="95"/>
    <cellStyle name="Normale 2 3 4" xfId="96"/>
    <cellStyle name="Normale 2 4" xfId="97"/>
    <cellStyle name="Normale 2 5" xfId="98"/>
    <cellStyle name="Normale 20" xfId="300"/>
    <cellStyle name="Normale 21" xfId="342"/>
    <cellStyle name="Normale 3" xfId="99"/>
    <cellStyle name="Normale 3 2" xfId="100"/>
    <cellStyle name="Normale 4" xfId="101"/>
    <cellStyle name="Normale 4 2" xfId="102"/>
    <cellStyle name="Normale 5" xfId="103"/>
    <cellStyle name="Normale 5 2" xfId="104"/>
    <cellStyle name="Normale 6" xfId="105"/>
    <cellStyle name="Normale 6 2" xfId="106"/>
    <cellStyle name="Normale 6 3" xfId="107"/>
    <cellStyle name="Normale 6 3 2" xfId="108"/>
    <cellStyle name="Normale 6 3 2 2" xfId="197"/>
    <cellStyle name="Normale 6 4" xfId="109"/>
    <cellStyle name="Normale 6 5" xfId="110"/>
    <cellStyle name="Normale 6 6" xfId="196"/>
    <cellStyle name="Normale 7" xfId="1"/>
    <cellStyle name="Normale 7 2" xfId="111"/>
    <cellStyle name="Normale 7 3" xfId="112"/>
    <cellStyle name="Normale 7 4" xfId="113"/>
    <cellStyle name="Normale 8" xfId="114"/>
    <cellStyle name="Normale 9" xfId="115"/>
    <cellStyle name="Normale 9 2" xfId="116"/>
    <cellStyle name="Normale 9 2 2" xfId="198"/>
    <cellStyle name="Nota 2" xfId="118"/>
    <cellStyle name="Nota 3" xfId="119"/>
    <cellStyle name="Nota 3 2" xfId="120"/>
    <cellStyle name="Nota 3 2 2" xfId="200"/>
    <cellStyle name="Nota 4" xfId="117"/>
    <cellStyle name="Nota 5" xfId="199"/>
    <cellStyle name="Nota 6" xfId="244"/>
    <cellStyle name="Nota 7" xfId="287"/>
    <cellStyle name="Nota 8" xfId="330"/>
    <cellStyle name="Nota 9" xfId="372"/>
    <cellStyle name="Output 2" xfId="122"/>
    <cellStyle name="Output 3" xfId="123"/>
    <cellStyle name="Output 4" xfId="121"/>
    <cellStyle name="Output 5" xfId="201"/>
    <cellStyle name="Output 6" xfId="245"/>
    <cellStyle name="Output 7" xfId="288"/>
    <cellStyle name="Output 8" xfId="331"/>
    <cellStyle name="Output 9" xfId="373"/>
    <cellStyle name="Percentuale" xfId="163" builtinId="5"/>
    <cellStyle name="Percentuale 2" xfId="124"/>
    <cellStyle name="Testo avviso 2" xfId="126"/>
    <cellStyle name="Testo avviso 3" xfId="127"/>
    <cellStyle name="Testo avviso 4" xfId="125"/>
    <cellStyle name="Testo avviso 5" xfId="202"/>
    <cellStyle name="Testo avviso 6" xfId="246"/>
    <cellStyle name="Testo avviso 7" xfId="289"/>
    <cellStyle name="Testo avviso 8" xfId="332"/>
    <cellStyle name="Testo avviso 9" xfId="374"/>
    <cellStyle name="Testo descrittivo 2" xfId="129"/>
    <cellStyle name="Testo descrittivo 3" xfId="130"/>
    <cellStyle name="Testo descrittivo 4" xfId="128"/>
    <cellStyle name="Testo descrittivo 5" xfId="203"/>
    <cellStyle name="Testo descrittivo 6" xfId="247"/>
    <cellStyle name="Testo descrittivo 7" xfId="290"/>
    <cellStyle name="Testo descrittivo 8" xfId="333"/>
    <cellStyle name="Testo descrittivo 9" xfId="375"/>
    <cellStyle name="Titolo 1 2" xfId="132"/>
    <cellStyle name="Titolo 1 2 2" xfId="133"/>
    <cellStyle name="Titolo 1 2 3" xfId="134"/>
    <cellStyle name="Titolo 1 2 4" xfId="135"/>
    <cellStyle name="Titolo 1 3" xfId="136"/>
    <cellStyle name="Titolo 1 4" xfId="205"/>
    <cellStyle name="Titolo 1 5" xfId="249"/>
    <cellStyle name="Titolo 1 6" xfId="292"/>
    <cellStyle name="Titolo 1 7" xfId="335"/>
    <cellStyle name="Titolo 1 8" xfId="377"/>
    <cellStyle name="Titolo 10" xfId="334"/>
    <cellStyle name="Titolo 11" xfId="376"/>
    <cellStyle name="Titolo 2 2" xfId="137"/>
    <cellStyle name="Titolo 2 2 2" xfId="138"/>
    <cellStyle name="Titolo 2 2 3" xfId="139"/>
    <cellStyle name="Titolo 2 2 4" xfId="140"/>
    <cellStyle name="Titolo 2 3" xfId="141"/>
    <cellStyle name="Titolo 2 4" xfId="206"/>
    <cellStyle name="Titolo 2 5" xfId="250"/>
    <cellStyle name="Titolo 2 6" xfId="293"/>
    <cellStyle name="Titolo 2 7" xfId="336"/>
    <cellStyle name="Titolo 2 8" xfId="378"/>
    <cellStyle name="Titolo 3 2" xfId="142"/>
    <cellStyle name="Titolo 3 2 2" xfId="143"/>
    <cellStyle name="Titolo 3 2 3" xfId="144"/>
    <cellStyle name="Titolo 3 2 4" xfId="145"/>
    <cellStyle name="Titolo 3 3" xfId="146"/>
    <cellStyle name="Titolo 3 4" xfId="207"/>
    <cellStyle name="Titolo 3 5" xfId="251"/>
    <cellStyle name="Titolo 3 6" xfId="294"/>
    <cellStyle name="Titolo 3 7" xfId="337"/>
    <cellStyle name="Titolo 3 8" xfId="379"/>
    <cellStyle name="Titolo 4 2" xfId="148"/>
    <cellStyle name="Titolo 4 3" xfId="149"/>
    <cellStyle name="Titolo 4 4" xfId="147"/>
    <cellStyle name="Titolo 4 5" xfId="208"/>
    <cellStyle name="Titolo 4 6" xfId="252"/>
    <cellStyle name="Titolo 4 7" xfId="295"/>
    <cellStyle name="Titolo 4 8" xfId="338"/>
    <cellStyle name="Titolo 4 9" xfId="380"/>
    <cellStyle name="Titolo 5" xfId="131"/>
    <cellStyle name="Titolo 5 2" xfId="150"/>
    <cellStyle name="Titolo 5 3" xfId="151"/>
    <cellStyle name="Titolo 5 4" xfId="152"/>
    <cellStyle name="Titolo 6" xfId="153"/>
    <cellStyle name="Titolo 7" xfId="204"/>
    <cellStyle name="Titolo 8" xfId="248"/>
    <cellStyle name="Titolo 9" xfId="291"/>
    <cellStyle name="Totale 2" xfId="155"/>
    <cellStyle name="Totale 3" xfId="156"/>
    <cellStyle name="Totale 4" xfId="154"/>
    <cellStyle name="Totale 5" xfId="209"/>
    <cellStyle name="Totale 6" xfId="253"/>
    <cellStyle name="Totale 7" xfId="296"/>
    <cellStyle name="Totale 8" xfId="339"/>
    <cellStyle name="Totale 9" xfId="381"/>
    <cellStyle name="Valore non valido 2" xfId="158"/>
    <cellStyle name="Valore non valido 3" xfId="159"/>
    <cellStyle name="Valore non valido 4" xfId="157"/>
    <cellStyle name="Valore non valido 5" xfId="210"/>
    <cellStyle name="Valore non valido 6" xfId="254"/>
    <cellStyle name="Valore non valido 7" xfId="297"/>
    <cellStyle name="Valore non valido 8" xfId="340"/>
    <cellStyle name="Valore non valido 9" xfId="382"/>
    <cellStyle name="Valore valido 2" xfId="161"/>
    <cellStyle name="Valore valido 3" xfId="162"/>
    <cellStyle name="Valore valido 4" xfId="160"/>
    <cellStyle name="Valore valido 5" xfId="212"/>
    <cellStyle name="Valore valido 6" xfId="255"/>
    <cellStyle name="Valore valido 7" xfId="298"/>
    <cellStyle name="Valore valido 8" xfId="341"/>
    <cellStyle name="Valore valido 9" xfId="3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B4" sqref="B4"/>
    </sheetView>
  </sheetViews>
  <sheetFormatPr defaultRowHeight="15"/>
  <cols>
    <col min="2" max="2" width="71.140625" bestFit="1" customWidth="1"/>
    <col min="4" max="4" width="17.5703125" bestFit="1" customWidth="1"/>
  </cols>
  <sheetData>
    <row r="1" spans="1:5" ht="16.5">
      <c r="A1" s="1"/>
      <c r="B1" s="8" t="s">
        <v>104</v>
      </c>
      <c r="C1" s="2" t="s">
        <v>0</v>
      </c>
      <c r="D1" s="3" t="s">
        <v>1</v>
      </c>
    </row>
    <row r="2" spans="1:5" ht="16.5">
      <c r="A2" s="1"/>
      <c r="B2" s="11" t="s">
        <v>2</v>
      </c>
      <c r="C2" s="10">
        <v>2022</v>
      </c>
      <c r="D2" s="17">
        <v>2022</v>
      </c>
      <c r="E2" s="16" t="s">
        <v>50</v>
      </c>
    </row>
    <row r="3" spans="1:5" ht="16.5">
      <c r="A3" s="1"/>
      <c r="B3" s="2" t="s">
        <v>3</v>
      </c>
      <c r="C3" s="21">
        <v>31230.5</v>
      </c>
      <c r="D3" s="22">
        <v>935</v>
      </c>
      <c r="E3" s="15">
        <f>IF(D3&gt;0,D3/C3," " )</f>
        <v>2.9938681737404139E-2</v>
      </c>
    </row>
    <row r="4" spans="1:5" ht="16.5">
      <c r="A4" s="1"/>
      <c r="B4" s="23" t="s">
        <v>4</v>
      </c>
      <c r="C4" s="24">
        <v>34594</v>
      </c>
      <c r="D4" s="25">
        <v>501</v>
      </c>
      <c r="E4" s="14">
        <f t="shared" ref="E4:E60" si="0">IF(D4&gt;0,D4/C4," " )</f>
        <v>1.4482280164190321E-2</v>
      </c>
    </row>
    <row r="5" spans="1:5" ht="16.5">
      <c r="A5" s="1"/>
      <c r="B5" s="23" t="s">
        <v>5</v>
      </c>
      <c r="C5" s="24">
        <v>9546</v>
      </c>
      <c r="D5" s="25"/>
      <c r="E5" s="14" t="str">
        <f t="shared" si="0"/>
        <v xml:space="preserve"> </v>
      </c>
    </row>
    <row r="6" spans="1:5" ht="16.5">
      <c r="A6" s="1"/>
      <c r="B6" s="23" t="s">
        <v>58</v>
      </c>
      <c r="C6" s="24">
        <v>69518</v>
      </c>
      <c r="D6" s="25">
        <v>8290</v>
      </c>
      <c r="E6" s="14">
        <f t="shared" si="0"/>
        <v>0.11924969072758135</v>
      </c>
    </row>
    <row r="7" spans="1:5" ht="16.5">
      <c r="A7" s="1"/>
      <c r="B7" s="23" t="s">
        <v>59</v>
      </c>
      <c r="C7" s="24">
        <v>8516</v>
      </c>
      <c r="D7" s="25">
        <v>219</v>
      </c>
      <c r="E7" s="14">
        <f t="shared" si="0"/>
        <v>2.5716298731798967E-2</v>
      </c>
    </row>
    <row r="8" spans="1:5" ht="16.5">
      <c r="A8" s="1"/>
      <c r="B8" s="23" t="s">
        <v>6</v>
      </c>
      <c r="C8" s="24">
        <v>4729</v>
      </c>
      <c r="D8" s="25"/>
      <c r="E8" s="14" t="str">
        <f t="shared" si="0"/>
        <v xml:space="preserve"> </v>
      </c>
    </row>
    <row r="9" spans="1:5" ht="16.5">
      <c r="A9" s="1"/>
      <c r="B9" s="23" t="s">
        <v>60</v>
      </c>
      <c r="C9" s="24">
        <v>8750</v>
      </c>
      <c r="D9" s="25">
        <v>17</v>
      </c>
      <c r="E9" s="14">
        <f t="shared" si="0"/>
        <v>1.9428571428571429E-3</v>
      </c>
    </row>
    <row r="10" spans="1:5" ht="16.5">
      <c r="A10" s="1"/>
      <c r="B10" s="23" t="s">
        <v>7</v>
      </c>
      <c r="C10" s="24">
        <v>1452</v>
      </c>
      <c r="D10" s="25">
        <v>96</v>
      </c>
      <c r="E10" s="14">
        <f t="shared" si="0"/>
        <v>6.6115702479338845E-2</v>
      </c>
    </row>
    <row r="11" spans="1:5" ht="16.5">
      <c r="A11" s="1"/>
      <c r="B11" s="23" t="s">
        <v>61</v>
      </c>
      <c r="C11" s="24">
        <v>11131</v>
      </c>
      <c r="D11" s="25">
        <v>251</v>
      </c>
      <c r="E11" s="14">
        <f t="shared" si="0"/>
        <v>2.2549636151289191E-2</v>
      </c>
    </row>
    <row r="12" spans="1:5" ht="16.5">
      <c r="A12" s="1"/>
      <c r="B12" s="23" t="s">
        <v>102</v>
      </c>
      <c r="C12" s="24">
        <f>4020+14499-336-575</f>
        <v>17608</v>
      </c>
      <c r="D12" s="25">
        <v>26</v>
      </c>
      <c r="E12" s="14">
        <f t="shared" si="0"/>
        <v>1.4766015447523853E-3</v>
      </c>
    </row>
    <row r="13" spans="1:5" ht="16.5">
      <c r="A13" s="1"/>
      <c r="B13" s="23" t="s">
        <v>62</v>
      </c>
      <c r="C13" s="24">
        <v>3398.5</v>
      </c>
      <c r="D13" s="25"/>
      <c r="E13" s="14" t="str">
        <f t="shared" si="0"/>
        <v xml:space="preserve"> </v>
      </c>
    </row>
    <row r="14" spans="1:5" ht="16.5">
      <c r="A14" s="1"/>
      <c r="B14" s="23" t="s">
        <v>92</v>
      </c>
      <c r="C14" s="24">
        <f>1+336</f>
        <v>337</v>
      </c>
      <c r="D14" s="25">
        <v>124</v>
      </c>
      <c r="E14" s="14">
        <f t="shared" si="0"/>
        <v>0.36795252225519287</v>
      </c>
    </row>
    <row r="15" spans="1:5" ht="16.5">
      <c r="A15" s="1"/>
      <c r="B15" s="23" t="s">
        <v>97</v>
      </c>
      <c r="C15" s="24">
        <f>8+4209</f>
        <v>4217</v>
      </c>
      <c r="D15" s="25">
        <v>13</v>
      </c>
      <c r="E15" s="14">
        <f t="shared" si="0"/>
        <v>3.0827602561062368E-3</v>
      </c>
    </row>
    <row r="16" spans="1:5" ht="16.5">
      <c r="A16" s="1"/>
      <c r="B16" s="23" t="s">
        <v>101</v>
      </c>
      <c r="C16" s="24">
        <f>5+575</f>
        <v>580</v>
      </c>
      <c r="D16" s="25"/>
      <c r="E16" s="14" t="str">
        <f t="shared" si="0"/>
        <v xml:space="preserve"> </v>
      </c>
    </row>
    <row r="17" spans="1:5" ht="16.5">
      <c r="A17" s="1"/>
      <c r="B17" s="23" t="s">
        <v>66</v>
      </c>
      <c r="C17" s="24">
        <v>630</v>
      </c>
      <c r="D17" s="25">
        <v>111</v>
      </c>
      <c r="E17" s="14">
        <f t="shared" si="0"/>
        <v>0.1761904761904762</v>
      </c>
    </row>
    <row r="18" spans="1:5" ht="16.5">
      <c r="A18" s="1"/>
      <c r="B18" s="23" t="s">
        <v>67</v>
      </c>
      <c r="C18" s="24">
        <v>2552</v>
      </c>
      <c r="D18" s="25">
        <v>566</v>
      </c>
      <c r="E18" s="14">
        <f t="shared" si="0"/>
        <v>0.22178683385579936</v>
      </c>
    </row>
    <row r="19" spans="1:5" ht="16.5">
      <c r="A19" s="1"/>
      <c r="B19" s="23" t="s">
        <v>68</v>
      </c>
      <c r="C19" s="24">
        <v>3930</v>
      </c>
      <c r="D19" s="25">
        <v>225</v>
      </c>
      <c r="E19" s="14">
        <f t="shared" si="0"/>
        <v>5.7251908396946563E-2</v>
      </c>
    </row>
    <row r="20" spans="1:5" ht="16.5">
      <c r="A20" s="1"/>
      <c r="B20" s="23" t="s">
        <v>69</v>
      </c>
      <c r="C20" s="24">
        <v>5653</v>
      </c>
      <c r="D20" s="25">
        <v>202</v>
      </c>
      <c r="E20" s="14">
        <f t="shared" si="0"/>
        <v>3.5733238988147883E-2</v>
      </c>
    </row>
    <row r="21" spans="1:5" ht="16.5">
      <c r="A21" s="1"/>
      <c r="B21" s="23" t="s">
        <v>70</v>
      </c>
      <c r="C21" s="24">
        <v>3705.75</v>
      </c>
      <c r="D21" s="25">
        <v>141</v>
      </c>
      <c r="E21" s="14">
        <f t="shared" si="0"/>
        <v>3.8048977939688325E-2</v>
      </c>
    </row>
    <row r="22" spans="1:5" ht="16.5">
      <c r="A22" s="1"/>
      <c r="B22" s="23" t="s">
        <v>71</v>
      </c>
      <c r="C22" s="24">
        <v>10838</v>
      </c>
      <c r="D22" s="25">
        <v>127</v>
      </c>
      <c r="E22" s="14">
        <f t="shared" si="0"/>
        <v>1.1718029156670973E-2</v>
      </c>
    </row>
    <row r="23" spans="1:5" ht="16.5">
      <c r="A23" s="1"/>
      <c r="B23" s="23" t="s">
        <v>8</v>
      </c>
      <c r="C23" s="24">
        <v>4613</v>
      </c>
      <c r="D23" s="25">
        <v>251</v>
      </c>
      <c r="E23" s="14">
        <f t="shared" si="0"/>
        <v>5.4411445913722087E-2</v>
      </c>
    </row>
    <row r="24" spans="1:5" ht="16.5">
      <c r="A24" s="1"/>
      <c r="B24" s="23" t="s">
        <v>9</v>
      </c>
      <c r="C24" s="24">
        <v>15444</v>
      </c>
      <c r="D24" s="25"/>
      <c r="E24" s="14" t="str">
        <f t="shared" si="0"/>
        <v xml:space="preserve"> </v>
      </c>
    </row>
    <row r="25" spans="1:5" ht="16.5">
      <c r="A25" s="1"/>
      <c r="B25" s="23" t="s">
        <v>10</v>
      </c>
      <c r="C25" s="24">
        <v>7118</v>
      </c>
      <c r="D25" s="25">
        <v>1692</v>
      </c>
      <c r="E25" s="14">
        <f t="shared" si="0"/>
        <v>0.23770722112953077</v>
      </c>
    </row>
    <row r="26" spans="1:5" ht="16.5">
      <c r="A26" s="1"/>
      <c r="B26" s="23" t="s">
        <v>11</v>
      </c>
      <c r="C26" s="24">
        <v>15177</v>
      </c>
      <c r="D26" s="25">
        <v>1194</v>
      </c>
      <c r="E26" s="14">
        <f t="shared" si="0"/>
        <v>7.8671674243921727E-2</v>
      </c>
    </row>
    <row r="27" spans="1:5" ht="16.5">
      <c r="A27" s="1"/>
      <c r="B27" s="23" t="s">
        <v>12</v>
      </c>
      <c r="C27" s="24">
        <v>21993.240000000005</v>
      </c>
      <c r="D27" s="25">
        <v>688</v>
      </c>
      <c r="E27" s="14">
        <f t="shared" si="0"/>
        <v>3.1282339482495522E-2</v>
      </c>
    </row>
    <row r="28" spans="1:5" ht="16.5">
      <c r="A28" s="1"/>
      <c r="B28" s="23" t="s">
        <v>72</v>
      </c>
      <c r="C28" s="24">
        <v>21709</v>
      </c>
      <c r="D28" s="25">
        <v>795</v>
      </c>
      <c r="E28" s="14">
        <f t="shared" si="0"/>
        <v>3.6620756368326499E-2</v>
      </c>
    </row>
    <row r="29" spans="1:5" ht="16.5">
      <c r="A29" s="1"/>
      <c r="B29" s="23" t="s">
        <v>13</v>
      </c>
      <c r="C29" s="24">
        <v>48804</v>
      </c>
      <c r="D29" s="25">
        <v>2186</v>
      </c>
      <c r="E29" s="14">
        <f t="shared" si="0"/>
        <v>4.4791410540119661E-2</v>
      </c>
    </row>
    <row r="30" spans="1:5" ht="16.5">
      <c r="A30" s="1"/>
      <c r="B30" s="23" t="s">
        <v>103</v>
      </c>
      <c r="C30" s="24">
        <f>2751.88+575</f>
        <v>3326.88</v>
      </c>
      <c r="D30" s="25">
        <v>1857</v>
      </c>
      <c r="E30" s="14">
        <f t="shared" si="0"/>
        <v>0.55818063771461546</v>
      </c>
    </row>
    <row r="31" spans="1:5" ht="16.5">
      <c r="A31" s="1"/>
      <c r="B31" s="23" t="s">
        <v>73</v>
      </c>
      <c r="C31" s="24">
        <v>3589</v>
      </c>
      <c r="D31" s="25">
        <v>617</v>
      </c>
      <c r="E31" s="14">
        <f t="shared" si="0"/>
        <v>0.17191418222346058</v>
      </c>
    </row>
    <row r="32" spans="1:5" ht="16.5">
      <c r="A32" s="1"/>
      <c r="B32" s="23" t="s">
        <v>15</v>
      </c>
      <c r="C32" s="24">
        <v>23350</v>
      </c>
      <c r="D32" s="25">
        <v>503</v>
      </c>
      <c r="E32" s="14">
        <f t="shared" si="0"/>
        <v>2.1541755888650965E-2</v>
      </c>
    </row>
    <row r="33" spans="1:5" ht="16.5">
      <c r="A33" s="1"/>
      <c r="B33" s="23" t="s">
        <v>16</v>
      </c>
      <c r="C33" s="24">
        <v>16707.5</v>
      </c>
      <c r="D33" s="25">
        <v>724</v>
      </c>
      <c r="E33" s="14">
        <f t="shared" si="0"/>
        <v>4.3333832111327249E-2</v>
      </c>
    </row>
    <row r="34" spans="1:5" ht="16.5">
      <c r="A34" s="1"/>
      <c r="B34" s="23" t="s">
        <v>17</v>
      </c>
      <c r="C34" s="24">
        <v>22317</v>
      </c>
      <c r="D34" s="25"/>
      <c r="E34" s="14" t="str">
        <f t="shared" si="0"/>
        <v xml:space="preserve"> </v>
      </c>
    </row>
    <row r="35" spans="1:5" ht="16.5">
      <c r="A35" s="1"/>
      <c r="B35" s="23" t="s">
        <v>18</v>
      </c>
      <c r="C35" s="24">
        <v>126534</v>
      </c>
      <c r="D35" s="25">
        <v>247</v>
      </c>
      <c r="E35" s="14">
        <f t="shared" si="0"/>
        <v>1.9520445097760287E-3</v>
      </c>
    </row>
    <row r="36" spans="1:5" ht="16.5">
      <c r="A36" s="1"/>
      <c r="B36" s="23" t="s">
        <v>19</v>
      </c>
      <c r="C36" s="24">
        <v>18866</v>
      </c>
      <c r="D36" s="25">
        <v>744</v>
      </c>
      <c r="E36" s="14">
        <f t="shared" si="0"/>
        <v>3.9436022474292377E-2</v>
      </c>
    </row>
    <row r="37" spans="1:5" ht="16.5">
      <c r="A37" s="1"/>
      <c r="B37" s="23" t="s">
        <v>20</v>
      </c>
      <c r="C37" s="24">
        <v>17649</v>
      </c>
      <c r="D37" s="25">
        <v>1424</v>
      </c>
      <c r="E37" s="14">
        <f t="shared" si="0"/>
        <v>8.0684458042948604E-2</v>
      </c>
    </row>
    <row r="38" spans="1:5" ht="16.5">
      <c r="A38" s="1"/>
      <c r="B38" s="23" t="s">
        <v>21</v>
      </c>
      <c r="C38" s="24">
        <v>32513.940000000021</v>
      </c>
      <c r="D38" s="25">
        <v>109</v>
      </c>
      <c r="E38" s="14">
        <f t="shared" si="0"/>
        <v>3.3524082285936413E-3</v>
      </c>
    </row>
    <row r="39" spans="1:5" ht="16.5">
      <c r="A39" s="1"/>
      <c r="B39" s="23" t="s">
        <v>22</v>
      </c>
      <c r="C39" s="24">
        <v>24093</v>
      </c>
      <c r="D39" s="25">
        <v>647</v>
      </c>
      <c r="E39" s="14">
        <f t="shared" si="0"/>
        <v>2.6854273025360063E-2</v>
      </c>
    </row>
    <row r="40" spans="1:5" ht="16.5">
      <c r="A40" s="1"/>
      <c r="B40" s="23" t="s">
        <v>23</v>
      </c>
      <c r="C40" s="24">
        <v>25473.94000000001</v>
      </c>
      <c r="D40" s="25">
        <v>70</v>
      </c>
      <c r="E40" s="14">
        <f t="shared" si="0"/>
        <v>2.7479062916847558E-3</v>
      </c>
    </row>
    <row r="41" spans="1:5" ht="16.5">
      <c r="A41" s="1"/>
      <c r="B41" s="23" t="s">
        <v>24</v>
      </c>
      <c r="C41" s="24">
        <v>14592</v>
      </c>
      <c r="D41" s="25">
        <v>1133</v>
      </c>
      <c r="E41" s="14">
        <f t="shared" si="0"/>
        <v>7.7645285087719298E-2</v>
      </c>
    </row>
    <row r="42" spans="1:5" ht="16.5">
      <c r="A42" s="1"/>
      <c r="B42" s="23" t="s">
        <v>74</v>
      </c>
      <c r="C42" s="24">
        <v>228</v>
      </c>
      <c r="D42" s="25">
        <v>48</v>
      </c>
      <c r="E42" s="14">
        <f t="shared" si="0"/>
        <v>0.21052631578947367</v>
      </c>
    </row>
    <row r="43" spans="1:5" ht="16.5">
      <c r="A43" s="1"/>
      <c r="B43" s="23" t="s">
        <v>25</v>
      </c>
      <c r="C43" s="24">
        <v>2514</v>
      </c>
      <c r="D43" s="25">
        <v>98</v>
      </c>
      <c r="E43" s="14">
        <f t="shared" si="0"/>
        <v>3.8981702466189337E-2</v>
      </c>
    </row>
    <row r="44" spans="1:5" ht="16.5">
      <c r="A44" s="1"/>
      <c r="B44" s="23" t="s">
        <v>26</v>
      </c>
      <c r="C44" s="24">
        <v>30663</v>
      </c>
      <c r="D44" s="25">
        <v>2236</v>
      </c>
      <c r="E44" s="14">
        <f t="shared" si="0"/>
        <v>7.2921762384632952E-2</v>
      </c>
    </row>
    <row r="45" spans="1:5" ht="16.5">
      <c r="A45" s="1"/>
      <c r="B45" s="23" t="s">
        <v>75</v>
      </c>
      <c r="C45" s="24">
        <v>40290</v>
      </c>
      <c r="D45" s="25">
        <v>488</v>
      </c>
      <c r="E45" s="14">
        <f t="shared" si="0"/>
        <v>1.2112186646810623E-2</v>
      </c>
    </row>
    <row r="46" spans="1:5" ht="16.5">
      <c r="A46" s="1"/>
      <c r="B46" s="23" t="s">
        <v>27</v>
      </c>
      <c r="C46" s="24">
        <v>21515</v>
      </c>
      <c r="D46" s="25">
        <v>73</v>
      </c>
      <c r="E46" s="14">
        <f t="shared" si="0"/>
        <v>3.3929816407157797E-3</v>
      </c>
    </row>
    <row r="47" spans="1:5" ht="16.5">
      <c r="A47" s="1"/>
      <c r="B47" s="23" t="s">
        <v>76</v>
      </c>
      <c r="C47" s="24">
        <v>2586</v>
      </c>
      <c r="D47" s="25">
        <v>544</v>
      </c>
      <c r="E47" s="14">
        <f t="shared" si="0"/>
        <v>0.21036349574632637</v>
      </c>
    </row>
    <row r="48" spans="1:5" ht="16.5">
      <c r="A48" s="1"/>
      <c r="B48" s="23" t="s">
        <v>77</v>
      </c>
      <c r="C48" s="24">
        <v>9443</v>
      </c>
      <c r="D48" s="25">
        <v>462</v>
      </c>
      <c r="E48" s="14">
        <f t="shared" si="0"/>
        <v>4.8925129725722757E-2</v>
      </c>
    </row>
    <row r="49" spans="1:8" ht="16.5">
      <c r="A49" s="1"/>
      <c r="B49" s="23" t="s">
        <v>78</v>
      </c>
      <c r="C49" s="24">
        <v>23408.5</v>
      </c>
      <c r="D49" s="25">
        <v>334</v>
      </c>
      <c r="E49" s="14">
        <f t="shared" si="0"/>
        <v>1.4268321336266741E-2</v>
      </c>
    </row>
    <row r="50" spans="1:8" ht="16.5">
      <c r="A50" s="1"/>
      <c r="B50" s="23" t="s">
        <v>79</v>
      </c>
      <c r="C50" s="24">
        <v>35987</v>
      </c>
      <c r="D50" s="25">
        <v>1828</v>
      </c>
      <c r="E50" s="14">
        <f t="shared" si="0"/>
        <v>5.0796120821407734E-2</v>
      </c>
    </row>
    <row r="51" spans="1:8" ht="16.5">
      <c r="A51" s="1"/>
      <c r="B51" s="23" t="s">
        <v>28</v>
      </c>
      <c r="C51" s="24">
        <v>29106</v>
      </c>
      <c r="D51" s="25"/>
      <c r="E51" s="14" t="str">
        <f t="shared" si="0"/>
        <v xml:space="preserve"> </v>
      </c>
    </row>
    <row r="52" spans="1:8" ht="16.5">
      <c r="A52" s="1"/>
      <c r="B52" s="23" t="s">
        <v>29</v>
      </c>
      <c r="C52" s="24">
        <v>52469</v>
      </c>
      <c r="D52" s="25">
        <v>176</v>
      </c>
      <c r="E52" s="14">
        <f t="shared" si="0"/>
        <v>3.3543616230536128E-3</v>
      </c>
    </row>
    <row r="53" spans="1:8" ht="16.5">
      <c r="A53" s="1"/>
      <c r="B53" s="23" t="s">
        <v>93</v>
      </c>
      <c r="C53" s="24">
        <v>78474</v>
      </c>
      <c r="D53" s="25">
        <v>219</v>
      </c>
      <c r="E53" s="14">
        <f t="shared" si="0"/>
        <v>2.7907332364859698E-3</v>
      </c>
    </row>
    <row r="54" spans="1:8" ht="16.5">
      <c r="A54" s="1"/>
      <c r="B54" s="23" t="s">
        <v>30</v>
      </c>
      <c r="C54" s="24">
        <v>2540684</v>
      </c>
      <c r="D54" s="25">
        <v>36</v>
      </c>
      <c r="E54" s="14">
        <f t="shared" si="0"/>
        <v>1.4169412646358224E-5</v>
      </c>
    </row>
    <row r="55" spans="1:8" ht="16.5">
      <c r="A55" s="1"/>
      <c r="B55" s="23" t="s">
        <v>31</v>
      </c>
      <c r="C55" s="24">
        <v>179272</v>
      </c>
      <c r="D55" s="25">
        <v>36</v>
      </c>
      <c r="E55" s="14">
        <f t="shared" si="0"/>
        <v>2.0081217368021778E-4</v>
      </c>
    </row>
    <row r="56" spans="1:8" ht="16.5">
      <c r="A56" s="1"/>
      <c r="B56" s="23" t="s">
        <v>32</v>
      </c>
      <c r="C56" s="24">
        <v>374600</v>
      </c>
      <c r="D56" s="25">
        <v>203</v>
      </c>
      <c r="E56" s="14">
        <f t="shared" si="0"/>
        <v>5.419113721302723E-4</v>
      </c>
    </row>
    <row r="57" spans="1:8" ht="16.5">
      <c r="A57" s="1"/>
      <c r="B57" s="23" t="s">
        <v>33</v>
      </c>
      <c r="C57" s="24">
        <v>7737</v>
      </c>
      <c r="D57" s="25">
        <v>66</v>
      </c>
      <c r="E57" s="14">
        <f t="shared" si="0"/>
        <v>8.5304381543233818E-3</v>
      </c>
    </row>
    <row r="58" spans="1:8" ht="16.5">
      <c r="A58" s="1"/>
      <c r="B58" s="23" t="s">
        <v>94</v>
      </c>
      <c r="C58" s="24">
        <v>13675.5</v>
      </c>
      <c r="D58" s="25"/>
      <c r="E58" s="14" t="str">
        <f t="shared" si="0"/>
        <v xml:space="preserve"> </v>
      </c>
    </row>
    <row r="59" spans="1:8" ht="16.5">
      <c r="A59" s="1"/>
      <c r="B59" s="23" t="s">
        <v>53</v>
      </c>
      <c r="C59" s="24">
        <f>944+336</f>
        <v>1280</v>
      </c>
      <c r="D59" s="25">
        <v>546</v>
      </c>
      <c r="E59" s="14">
        <f t="shared" si="0"/>
        <v>0.42656250000000001</v>
      </c>
    </row>
    <row r="60" spans="1:8" ht="16.5">
      <c r="A60" s="1"/>
      <c r="B60" s="23" t="s">
        <v>80</v>
      </c>
      <c r="C60" s="24">
        <v>12706</v>
      </c>
      <c r="D60" s="25">
        <f>2516+770</f>
        <v>3286</v>
      </c>
      <c r="E60" s="14">
        <f t="shared" si="0"/>
        <v>0.2586179757594837</v>
      </c>
      <c r="G60" s="26"/>
    </row>
    <row r="61" spans="1:8" ht="16.5">
      <c r="A61" s="1"/>
      <c r="B61" s="23" t="s">
        <v>81</v>
      </c>
      <c r="C61" s="24">
        <v>22664</v>
      </c>
      <c r="D61" s="25">
        <f>2644+810</f>
        <v>3454</v>
      </c>
      <c r="E61" s="14">
        <f t="shared" ref="E61:E83" si="1">IF(D61&gt;0,D61/C61," " )</f>
        <v>0.15240028238616307</v>
      </c>
      <c r="H61" s="26"/>
    </row>
    <row r="62" spans="1:8" ht="16.5">
      <c r="A62" s="1"/>
      <c r="B62" s="23" t="s">
        <v>82</v>
      </c>
      <c r="C62" s="24">
        <v>25035</v>
      </c>
      <c r="D62" s="25">
        <v>565</v>
      </c>
      <c r="E62" s="14">
        <f t="shared" si="1"/>
        <v>2.25684042340723E-2</v>
      </c>
    </row>
    <row r="63" spans="1:8" ht="16.5">
      <c r="A63" s="1"/>
      <c r="B63" s="23" t="s">
        <v>55</v>
      </c>
      <c r="C63" s="24">
        <f>541+6276</f>
        <v>6817</v>
      </c>
      <c r="D63" s="25">
        <v>527</v>
      </c>
      <c r="E63" s="14">
        <f t="shared" si="1"/>
        <v>7.7306733167082295E-2</v>
      </c>
    </row>
    <row r="64" spans="1:8" ht="16.5">
      <c r="A64" s="1"/>
      <c r="B64" s="23" t="s">
        <v>56</v>
      </c>
      <c r="C64" s="24">
        <f>2622+11346</f>
        <v>13968</v>
      </c>
      <c r="D64" s="25">
        <v>157</v>
      </c>
      <c r="E64" s="14">
        <f t="shared" si="1"/>
        <v>1.1239977090492554E-2</v>
      </c>
    </row>
    <row r="65" spans="1:5" ht="16.5">
      <c r="A65" s="1"/>
      <c r="B65" s="23" t="s">
        <v>37</v>
      </c>
      <c r="C65" s="24">
        <v>2733</v>
      </c>
      <c r="D65" s="25">
        <v>169</v>
      </c>
      <c r="E65" s="14">
        <f t="shared" si="1"/>
        <v>6.1836809366995975E-2</v>
      </c>
    </row>
    <row r="66" spans="1:5" ht="16.5">
      <c r="A66" s="1"/>
      <c r="B66" s="23" t="s">
        <v>38</v>
      </c>
      <c r="C66" s="24">
        <v>6381.25</v>
      </c>
      <c r="D66" s="25"/>
      <c r="E66" s="14" t="str">
        <f t="shared" si="1"/>
        <v xml:space="preserve"> </v>
      </c>
    </row>
    <row r="67" spans="1:5" ht="16.5">
      <c r="A67" s="1"/>
      <c r="B67" s="23" t="s">
        <v>39</v>
      </c>
      <c r="C67" s="24">
        <v>1384</v>
      </c>
      <c r="D67" s="25"/>
      <c r="E67" s="14" t="str">
        <f t="shared" si="1"/>
        <v xml:space="preserve"> </v>
      </c>
    </row>
    <row r="68" spans="1:5" ht="16.5">
      <c r="A68" s="1"/>
      <c r="B68" s="23" t="s">
        <v>84</v>
      </c>
      <c r="C68" s="24">
        <v>4404</v>
      </c>
      <c r="D68" s="25"/>
      <c r="E68" s="14" t="str">
        <f t="shared" si="1"/>
        <v xml:space="preserve"> </v>
      </c>
    </row>
    <row r="69" spans="1:5" ht="16.5">
      <c r="A69" s="1"/>
      <c r="B69" s="23" t="s">
        <v>95</v>
      </c>
      <c r="C69" s="24">
        <v>2527</v>
      </c>
      <c r="D69" s="25"/>
      <c r="E69" s="14" t="str">
        <f t="shared" si="1"/>
        <v xml:space="preserve"> </v>
      </c>
    </row>
    <row r="70" spans="1:5" ht="16.5">
      <c r="A70" s="1"/>
      <c r="B70" s="23" t="s">
        <v>85</v>
      </c>
      <c r="C70" s="24">
        <v>4579</v>
      </c>
      <c r="D70" s="25"/>
      <c r="E70" s="14" t="str">
        <f t="shared" si="1"/>
        <v xml:space="preserve"> </v>
      </c>
    </row>
    <row r="71" spans="1:5" ht="16.5">
      <c r="A71" s="1"/>
      <c r="B71" s="23" t="s">
        <v>86</v>
      </c>
      <c r="C71" s="24">
        <v>1904.5</v>
      </c>
      <c r="D71" s="25">
        <v>50</v>
      </c>
      <c r="E71" s="14">
        <f t="shared" si="1"/>
        <v>2.6253609871357313E-2</v>
      </c>
    </row>
    <row r="72" spans="1:5" ht="16.5">
      <c r="A72" s="1"/>
      <c r="B72" s="23" t="s">
        <v>40</v>
      </c>
      <c r="C72" s="24">
        <v>20071</v>
      </c>
      <c r="D72" s="25">
        <v>652</v>
      </c>
      <c r="E72" s="14">
        <f t="shared" si="1"/>
        <v>3.248467938817199E-2</v>
      </c>
    </row>
    <row r="73" spans="1:5" ht="16.5">
      <c r="A73" s="1"/>
      <c r="B73" s="23" t="s">
        <v>87</v>
      </c>
      <c r="C73" s="24">
        <v>3755</v>
      </c>
      <c r="D73" s="25">
        <v>213</v>
      </c>
      <c r="E73" s="14">
        <f t="shared" si="1"/>
        <v>5.6724367509986683E-2</v>
      </c>
    </row>
    <row r="74" spans="1:5" ht="16.5">
      <c r="A74" s="1"/>
      <c r="B74" s="23" t="s">
        <v>41</v>
      </c>
      <c r="C74" s="24">
        <v>17333</v>
      </c>
      <c r="D74" s="25">
        <v>150</v>
      </c>
      <c r="E74" s="14">
        <f t="shared" si="1"/>
        <v>8.6540125771649452E-3</v>
      </c>
    </row>
    <row r="75" spans="1:5" ht="16.5">
      <c r="A75" s="1"/>
      <c r="B75" s="23" t="s">
        <v>88</v>
      </c>
      <c r="C75" s="24">
        <v>1151</v>
      </c>
      <c r="D75" s="25">
        <v>11</v>
      </c>
      <c r="E75" s="14">
        <f t="shared" si="1"/>
        <v>9.5569070373588191E-3</v>
      </c>
    </row>
    <row r="76" spans="1:5" ht="16.5">
      <c r="A76" s="1"/>
      <c r="B76" s="23" t="s">
        <v>42</v>
      </c>
      <c r="C76" s="24">
        <v>37646</v>
      </c>
      <c r="D76" s="25">
        <v>116</v>
      </c>
      <c r="E76" s="14">
        <f t="shared" si="1"/>
        <v>3.0813366625936354E-3</v>
      </c>
    </row>
    <row r="77" spans="1:5" ht="16.5">
      <c r="A77" s="1"/>
      <c r="B77" s="23" t="s">
        <v>43</v>
      </c>
      <c r="C77" s="24">
        <v>3967</v>
      </c>
      <c r="D77" s="25"/>
      <c r="E77" s="14" t="str">
        <f t="shared" si="1"/>
        <v xml:space="preserve"> </v>
      </c>
    </row>
    <row r="78" spans="1:5" ht="16.5">
      <c r="B78" s="23" t="s">
        <v>44</v>
      </c>
      <c r="C78" s="24">
        <v>2946</v>
      </c>
      <c r="D78" s="25">
        <v>11</v>
      </c>
      <c r="E78" s="14">
        <f t="shared" si="1"/>
        <v>3.7338764426340801E-3</v>
      </c>
    </row>
    <row r="79" spans="1:5" ht="16.5">
      <c r="B79" s="23" t="s">
        <v>45</v>
      </c>
      <c r="C79" s="24">
        <v>15616</v>
      </c>
      <c r="D79" s="25">
        <v>85</v>
      </c>
      <c r="E79" s="14">
        <f t="shared" si="1"/>
        <v>5.4431352459016393E-3</v>
      </c>
    </row>
    <row r="80" spans="1:5" ht="16.5">
      <c r="B80" s="23" t="s">
        <v>52</v>
      </c>
      <c r="C80" s="24">
        <v>380</v>
      </c>
      <c r="D80" s="25"/>
      <c r="E80" s="14" t="str">
        <f t="shared" si="1"/>
        <v xml:space="preserve"> </v>
      </c>
    </row>
    <row r="81" spans="2:5" ht="16.5">
      <c r="B81" s="23" t="s">
        <v>99</v>
      </c>
      <c r="C81" s="24">
        <v>1</v>
      </c>
      <c r="D81" s="25"/>
      <c r="E81" s="14" t="str">
        <f t="shared" si="1"/>
        <v xml:space="preserve"> </v>
      </c>
    </row>
    <row r="82" spans="2:5" ht="16.5">
      <c r="B82" s="23" t="s">
        <v>90</v>
      </c>
      <c r="C82" s="24">
        <v>2399</v>
      </c>
      <c r="D82" s="27"/>
      <c r="E82" s="14" t="str">
        <f t="shared" si="1"/>
        <v xml:space="preserve"> </v>
      </c>
    </row>
    <row r="83" spans="2:5" ht="16.5">
      <c r="B83" s="28" t="s">
        <v>46</v>
      </c>
      <c r="C83" s="29">
        <f>SUM(C3:C82)</f>
        <v>4351086</v>
      </c>
      <c r="D83" s="29">
        <f>SUM(D3:D82)</f>
        <v>43564</v>
      </c>
      <c r="E83" s="13">
        <f t="shared" si="1"/>
        <v>1.0012213042904691E-2</v>
      </c>
    </row>
    <row r="86" spans="2:5" ht="16.5">
      <c r="B86" s="12" t="s">
        <v>51</v>
      </c>
    </row>
    <row r="87" spans="2:5" ht="16.5">
      <c r="B87" s="12" t="s">
        <v>54</v>
      </c>
    </row>
    <row r="88" spans="2:5" ht="16.5">
      <c r="B88" s="12" t="s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D3" sqref="D3"/>
    </sheetView>
  </sheetViews>
  <sheetFormatPr defaultRowHeight="15"/>
  <cols>
    <col min="2" max="2" width="72.140625" bestFit="1" customWidth="1"/>
    <col min="4" max="4" width="10.140625" bestFit="1" customWidth="1"/>
  </cols>
  <sheetData>
    <row r="1" spans="1:7" ht="16.5">
      <c r="A1" s="5"/>
      <c r="B1" s="6"/>
      <c r="C1" s="19" t="s">
        <v>98</v>
      </c>
      <c r="D1" s="8"/>
    </row>
    <row r="2" spans="1:7" ht="16.5">
      <c r="A2" s="5"/>
      <c r="B2" s="7" t="s">
        <v>47</v>
      </c>
      <c r="C2" s="4" t="s">
        <v>0</v>
      </c>
      <c r="D2" s="9" t="s">
        <v>100</v>
      </c>
      <c r="E2" s="16" t="s">
        <v>50</v>
      </c>
    </row>
    <row r="3" spans="1:7">
      <c r="A3" s="20"/>
      <c r="B3" s="32" t="s">
        <v>3</v>
      </c>
      <c r="C3" s="33">
        <v>245</v>
      </c>
      <c r="D3" s="34"/>
      <c r="E3" s="15" t="str">
        <f>IF(D3&gt;0,D3/C3," " )</f>
        <v xml:space="preserve"> </v>
      </c>
      <c r="G3" s="18"/>
    </row>
    <row r="4" spans="1:7">
      <c r="A4" s="20"/>
      <c r="B4" s="36" t="s">
        <v>4</v>
      </c>
      <c r="C4" s="37">
        <v>69</v>
      </c>
      <c r="D4" s="38">
        <v>1</v>
      </c>
      <c r="E4" s="14">
        <f t="shared" ref="E4:E66" si="0">IF(D4&gt;0,D4/C4," " )</f>
        <v>1.4492753623188406E-2</v>
      </c>
      <c r="G4" s="18"/>
    </row>
    <row r="5" spans="1:7">
      <c r="A5" s="20"/>
      <c r="B5" s="36" t="s">
        <v>58</v>
      </c>
      <c r="C5" s="37">
        <v>8542</v>
      </c>
      <c r="D5" s="38">
        <v>63</v>
      </c>
      <c r="E5" s="14">
        <f t="shared" si="0"/>
        <v>7.3753219386560528E-3</v>
      </c>
      <c r="G5" s="18"/>
    </row>
    <row r="6" spans="1:7">
      <c r="A6" s="20"/>
      <c r="B6" s="36" t="s">
        <v>59</v>
      </c>
      <c r="C6" s="37">
        <v>988</v>
      </c>
      <c r="D6" s="38">
        <v>7</v>
      </c>
      <c r="E6" s="14">
        <f t="shared" si="0"/>
        <v>7.0850202429149798E-3</v>
      </c>
      <c r="G6" s="18"/>
    </row>
    <row r="7" spans="1:7">
      <c r="A7" s="20"/>
      <c r="B7" s="36" t="s">
        <v>6</v>
      </c>
      <c r="C7" s="37">
        <v>16</v>
      </c>
      <c r="D7" s="38"/>
      <c r="E7" s="14" t="str">
        <f t="shared" si="0"/>
        <v xml:space="preserve"> </v>
      </c>
      <c r="G7" s="18"/>
    </row>
    <row r="8" spans="1:7">
      <c r="A8" s="20"/>
      <c r="B8" s="36" t="s">
        <v>60</v>
      </c>
      <c r="C8" s="37">
        <v>3907</v>
      </c>
      <c r="D8" s="38">
        <v>17</v>
      </c>
      <c r="E8" s="14">
        <f t="shared" si="0"/>
        <v>4.3511645764013306E-3</v>
      </c>
      <c r="G8" s="18"/>
    </row>
    <row r="9" spans="1:7">
      <c r="A9" s="20"/>
      <c r="B9" s="36" t="s">
        <v>7</v>
      </c>
      <c r="C9" s="37">
        <v>245</v>
      </c>
      <c r="D9" s="38">
        <v>4</v>
      </c>
      <c r="E9" s="14">
        <f t="shared" si="0"/>
        <v>1.6326530612244899E-2</v>
      </c>
      <c r="G9" s="18"/>
    </row>
    <row r="10" spans="1:7">
      <c r="A10" s="20"/>
      <c r="B10" s="36" t="s">
        <v>62</v>
      </c>
      <c r="C10" s="37">
        <v>94</v>
      </c>
      <c r="D10" s="38"/>
      <c r="E10" s="14" t="str">
        <f t="shared" si="0"/>
        <v xml:space="preserve"> </v>
      </c>
      <c r="G10" s="18"/>
    </row>
    <row r="11" spans="1:7">
      <c r="A11" s="20"/>
      <c r="B11" s="36" t="s">
        <v>63</v>
      </c>
      <c r="C11" s="37">
        <v>18</v>
      </c>
      <c r="D11" s="38">
        <v>1</v>
      </c>
      <c r="E11" s="14">
        <f t="shared" si="0"/>
        <v>5.5555555555555552E-2</v>
      </c>
      <c r="G11" s="18"/>
    </row>
    <row r="12" spans="1:7">
      <c r="A12" s="20"/>
      <c r="B12" s="36" t="s">
        <v>64</v>
      </c>
      <c r="C12" s="37">
        <v>22</v>
      </c>
      <c r="D12" s="38"/>
      <c r="E12" s="14" t="str">
        <f t="shared" si="0"/>
        <v xml:space="preserve"> </v>
      </c>
      <c r="G12" s="18"/>
    </row>
    <row r="13" spans="1:7">
      <c r="A13" s="20"/>
      <c r="B13" s="36" t="s">
        <v>65</v>
      </c>
      <c r="C13" s="37">
        <v>204</v>
      </c>
      <c r="D13" s="38">
        <v>1</v>
      </c>
      <c r="E13" s="14">
        <f t="shared" si="0"/>
        <v>4.9019607843137254E-3</v>
      </c>
      <c r="G13" s="18"/>
    </row>
    <row r="14" spans="1:7">
      <c r="A14" s="20"/>
      <c r="B14" s="36" t="s">
        <v>66</v>
      </c>
      <c r="C14" s="37">
        <v>501</v>
      </c>
      <c r="D14" s="38"/>
      <c r="E14" s="14" t="str">
        <f t="shared" si="0"/>
        <v xml:space="preserve"> </v>
      </c>
      <c r="G14" s="18"/>
    </row>
    <row r="15" spans="1:7">
      <c r="A15" s="20"/>
      <c r="B15" s="36" t="s">
        <v>67</v>
      </c>
      <c r="C15" s="37">
        <v>758</v>
      </c>
      <c r="D15" s="38">
        <v>31</v>
      </c>
      <c r="E15" s="14">
        <f t="shared" si="0"/>
        <v>4.0897097625329816E-2</v>
      </c>
      <c r="G15" s="18"/>
    </row>
    <row r="16" spans="1:7">
      <c r="A16" s="20"/>
      <c r="B16" s="36" t="s">
        <v>68</v>
      </c>
      <c r="C16" s="37">
        <v>1066</v>
      </c>
      <c r="D16" s="38">
        <v>2</v>
      </c>
      <c r="E16" s="14"/>
      <c r="G16" s="18"/>
    </row>
    <row r="17" spans="1:7">
      <c r="A17" s="20"/>
      <c r="B17" s="36" t="s">
        <v>69</v>
      </c>
      <c r="C17" s="37">
        <v>794</v>
      </c>
      <c r="D17" s="38">
        <v>5</v>
      </c>
      <c r="E17" s="14">
        <f t="shared" si="0"/>
        <v>6.2972292191435771E-3</v>
      </c>
      <c r="G17" s="18"/>
    </row>
    <row r="18" spans="1:7">
      <c r="A18" s="20"/>
      <c r="B18" s="36" t="s">
        <v>70</v>
      </c>
      <c r="C18" s="37">
        <v>1362</v>
      </c>
      <c r="D18" s="38">
        <v>13</v>
      </c>
      <c r="E18" s="14">
        <f t="shared" si="0"/>
        <v>9.544787077826725E-3</v>
      </c>
      <c r="G18" s="18"/>
    </row>
    <row r="19" spans="1:7">
      <c r="A19" s="20"/>
      <c r="B19" s="36" t="s">
        <v>71</v>
      </c>
      <c r="C19" s="37">
        <v>1142</v>
      </c>
      <c r="D19" s="38">
        <v>4</v>
      </c>
      <c r="E19" s="14">
        <f t="shared" si="0"/>
        <v>3.5026269702276708E-3</v>
      </c>
      <c r="G19" s="18"/>
    </row>
    <row r="20" spans="1:7">
      <c r="A20" s="20"/>
      <c r="B20" s="36" t="s">
        <v>8</v>
      </c>
      <c r="C20" s="37">
        <v>528</v>
      </c>
      <c r="D20" s="38">
        <v>3</v>
      </c>
      <c r="E20" s="14">
        <f t="shared" si="0"/>
        <v>5.681818181818182E-3</v>
      </c>
      <c r="G20" s="18"/>
    </row>
    <row r="21" spans="1:7">
      <c r="A21" s="20"/>
      <c r="B21" s="36" t="s">
        <v>9</v>
      </c>
      <c r="C21" s="37">
        <v>74</v>
      </c>
      <c r="D21" s="38">
        <v>1</v>
      </c>
      <c r="E21" s="14">
        <f t="shared" si="0"/>
        <v>1.3513513513513514E-2</v>
      </c>
      <c r="G21" s="18"/>
    </row>
    <row r="22" spans="1:7">
      <c r="A22" s="20"/>
      <c r="B22" s="36" t="s">
        <v>11</v>
      </c>
      <c r="C22" s="37">
        <v>1895</v>
      </c>
      <c r="D22" s="38">
        <v>8</v>
      </c>
      <c r="E22" s="14">
        <f t="shared" si="0"/>
        <v>4.221635883905013E-3</v>
      </c>
      <c r="G22" s="18"/>
    </row>
    <row r="23" spans="1:7">
      <c r="A23" s="20"/>
      <c r="B23" s="36" t="s">
        <v>96</v>
      </c>
      <c r="C23" s="37">
        <v>60</v>
      </c>
      <c r="D23" s="38"/>
      <c r="E23" s="14" t="str">
        <f t="shared" si="0"/>
        <v xml:space="preserve"> </v>
      </c>
      <c r="G23" s="18"/>
    </row>
    <row r="24" spans="1:7">
      <c r="A24" s="20"/>
      <c r="B24" s="36" t="s">
        <v>12</v>
      </c>
      <c r="C24" s="37">
        <v>2223</v>
      </c>
      <c r="D24" s="38">
        <v>8</v>
      </c>
      <c r="E24" s="14">
        <f t="shared" si="0"/>
        <v>3.5987404408457041E-3</v>
      </c>
      <c r="G24" s="18"/>
    </row>
    <row r="25" spans="1:7">
      <c r="A25" s="20"/>
      <c r="B25" s="36" t="s">
        <v>72</v>
      </c>
      <c r="C25" s="37">
        <v>1505</v>
      </c>
      <c r="D25" s="38">
        <v>8</v>
      </c>
      <c r="E25" s="14">
        <f t="shared" si="0"/>
        <v>5.3156146179401996E-3</v>
      </c>
      <c r="G25" s="18"/>
    </row>
    <row r="26" spans="1:7">
      <c r="A26" s="20"/>
      <c r="B26" s="36" t="s">
        <v>13</v>
      </c>
      <c r="C26" s="37">
        <v>898</v>
      </c>
      <c r="D26" s="38">
        <v>1</v>
      </c>
      <c r="E26" s="14">
        <f t="shared" si="0"/>
        <v>1.1135857461024498E-3</v>
      </c>
      <c r="G26" s="18"/>
    </row>
    <row r="27" spans="1:7">
      <c r="A27" s="20"/>
      <c r="B27" s="36" t="s">
        <v>14</v>
      </c>
      <c r="C27" s="37">
        <v>894</v>
      </c>
      <c r="D27" s="38">
        <v>7</v>
      </c>
      <c r="E27" s="14">
        <f t="shared" si="0"/>
        <v>7.829977628635347E-3</v>
      </c>
      <c r="G27" s="18"/>
    </row>
    <row r="28" spans="1:7">
      <c r="A28" s="20"/>
      <c r="B28" s="36" t="s">
        <v>73</v>
      </c>
      <c r="C28" s="37">
        <v>548</v>
      </c>
      <c r="D28" s="38">
        <v>11</v>
      </c>
      <c r="E28" s="14">
        <f t="shared" si="0"/>
        <v>2.0072992700729927E-2</v>
      </c>
      <c r="G28" s="18"/>
    </row>
    <row r="29" spans="1:7">
      <c r="A29" s="20"/>
      <c r="B29" s="36" t="s">
        <v>15</v>
      </c>
      <c r="C29" s="37">
        <v>266</v>
      </c>
      <c r="D29" s="38">
        <v>1</v>
      </c>
      <c r="E29" s="14">
        <f t="shared" si="0"/>
        <v>3.7593984962406013E-3</v>
      </c>
      <c r="G29" s="18"/>
    </row>
    <row r="30" spans="1:7">
      <c r="A30" s="20"/>
      <c r="B30" s="36" t="s">
        <v>18</v>
      </c>
      <c r="C30" s="37">
        <v>433</v>
      </c>
      <c r="D30" s="38">
        <v>2</v>
      </c>
      <c r="E30" s="14">
        <f t="shared" si="0"/>
        <v>4.6189376443418013E-3</v>
      </c>
      <c r="G30" s="18"/>
    </row>
    <row r="31" spans="1:7">
      <c r="A31" s="20"/>
      <c r="B31" s="36" t="s">
        <v>19</v>
      </c>
      <c r="C31" s="37">
        <v>66</v>
      </c>
      <c r="D31" s="38"/>
      <c r="E31" s="14" t="str">
        <f t="shared" si="0"/>
        <v xml:space="preserve"> </v>
      </c>
      <c r="G31" s="18"/>
    </row>
    <row r="32" spans="1:7">
      <c r="A32" s="20"/>
      <c r="B32" s="36" t="s">
        <v>20</v>
      </c>
      <c r="C32" s="37">
        <v>669</v>
      </c>
      <c r="D32" s="38">
        <v>1</v>
      </c>
      <c r="E32" s="14">
        <f t="shared" si="0"/>
        <v>1.4947683109118087E-3</v>
      </c>
      <c r="G32" s="18"/>
    </row>
    <row r="33" spans="1:7">
      <c r="A33" s="20"/>
      <c r="B33" s="36" t="s">
        <v>21</v>
      </c>
      <c r="C33" s="37">
        <v>373</v>
      </c>
      <c r="D33" s="38">
        <v>5</v>
      </c>
      <c r="E33" s="14">
        <f t="shared" si="0"/>
        <v>1.3404825737265416E-2</v>
      </c>
      <c r="G33" s="18"/>
    </row>
    <row r="34" spans="1:7">
      <c r="A34" s="20"/>
      <c r="B34" s="36" t="s">
        <v>22</v>
      </c>
      <c r="C34" s="37">
        <v>583</v>
      </c>
      <c r="D34" s="38">
        <v>2</v>
      </c>
      <c r="E34" s="14">
        <f t="shared" si="0"/>
        <v>3.4305317324185248E-3</v>
      </c>
      <c r="G34" s="18"/>
    </row>
    <row r="35" spans="1:7">
      <c r="A35" s="20"/>
      <c r="B35" s="36" t="s">
        <v>23</v>
      </c>
      <c r="C35" s="37">
        <v>25</v>
      </c>
      <c r="D35" s="38"/>
      <c r="E35" s="14" t="str">
        <f t="shared" si="0"/>
        <v xml:space="preserve"> </v>
      </c>
      <c r="G35" s="18"/>
    </row>
    <row r="36" spans="1:7">
      <c r="A36" s="20"/>
      <c r="B36" s="36" t="s">
        <v>74</v>
      </c>
      <c r="C36" s="37">
        <v>345</v>
      </c>
      <c r="D36" s="38">
        <v>4</v>
      </c>
      <c r="E36" s="14">
        <f t="shared" si="0"/>
        <v>1.1594202898550725E-2</v>
      </c>
      <c r="G36" s="18"/>
    </row>
    <row r="37" spans="1:7">
      <c r="A37" s="20"/>
      <c r="B37" s="36" t="s">
        <v>25</v>
      </c>
      <c r="C37" s="37">
        <v>310</v>
      </c>
      <c r="D37" s="38">
        <v>2</v>
      </c>
      <c r="E37" s="14">
        <f t="shared" si="0"/>
        <v>6.4516129032258064E-3</v>
      </c>
      <c r="G37" s="18"/>
    </row>
    <row r="38" spans="1:7">
      <c r="A38" s="20"/>
      <c r="B38" s="36" t="s">
        <v>26</v>
      </c>
      <c r="C38" s="37">
        <v>242</v>
      </c>
      <c r="D38" s="38"/>
      <c r="E38" s="14" t="str">
        <f t="shared" si="0"/>
        <v xml:space="preserve"> </v>
      </c>
      <c r="G38" s="18"/>
    </row>
    <row r="39" spans="1:7">
      <c r="A39" s="20"/>
      <c r="B39" s="36" t="s">
        <v>75</v>
      </c>
      <c r="C39" s="37">
        <v>12</v>
      </c>
      <c r="D39" s="38"/>
      <c r="E39" s="14" t="str">
        <f t="shared" si="0"/>
        <v xml:space="preserve"> </v>
      </c>
      <c r="G39" s="18"/>
    </row>
    <row r="40" spans="1:7">
      <c r="A40" s="20"/>
      <c r="B40" s="36" t="s">
        <v>27</v>
      </c>
      <c r="C40" s="37">
        <v>56</v>
      </c>
      <c r="D40" s="38"/>
      <c r="E40" s="14" t="str">
        <f t="shared" si="0"/>
        <v xml:space="preserve"> </v>
      </c>
      <c r="G40" s="18"/>
    </row>
    <row r="41" spans="1:7">
      <c r="A41" s="20"/>
      <c r="B41" s="36" t="s">
        <v>76</v>
      </c>
      <c r="C41" s="37">
        <v>1713</v>
      </c>
      <c r="D41" s="38">
        <v>10</v>
      </c>
      <c r="E41" s="14">
        <f t="shared" si="0"/>
        <v>5.837711617046118E-3</v>
      </c>
      <c r="G41" s="18"/>
    </row>
    <row r="42" spans="1:7">
      <c r="A42" s="20"/>
      <c r="B42" s="36" t="s">
        <v>77</v>
      </c>
      <c r="C42" s="37">
        <v>811</v>
      </c>
      <c r="D42" s="38">
        <v>3</v>
      </c>
      <c r="E42" s="14"/>
      <c r="G42" s="18"/>
    </row>
    <row r="43" spans="1:7">
      <c r="A43" s="20"/>
      <c r="B43" s="36" t="s">
        <v>48</v>
      </c>
      <c r="C43" s="37">
        <v>177</v>
      </c>
      <c r="D43" s="38"/>
      <c r="E43" s="14" t="str">
        <f t="shared" si="0"/>
        <v xml:space="preserve"> </v>
      </c>
      <c r="G43" s="18"/>
    </row>
    <row r="44" spans="1:7">
      <c r="A44" s="20"/>
      <c r="B44" s="36" t="s">
        <v>78</v>
      </c>
      <c r="C44" s="37">
        <v>4564</v>
      </c>
      <c r="D44" s="38">
        <v>13</v>
      </c>
      <c r="E44" s="14">
        <f t="shared" si="0"/>
        <v>2.8483786152497807E-3</v>
      </c>
      <c r="G44" s="18"/>
    </row>
    <row r="45" spans="1:7">
      <c r="A45" s="20"/>
      <c r="B45" s="36" t="s">
        <v>94</v>
      </c>
      <c r="C45" s="37">
        <v>493</v>
      </c>
      <c r="D45" s="38">
        <v>3</v>
      </c>
      <c r="E45" s="14">
        <f t="shared" si="0"/>
        <v>6.0851926977687626E-3</v>
      </c>
      <c r="G45" s="18"/>
    </row>
    <row r="46" spans="1:7">
      <c r="A46" s="20"/>
      <c r="B46" s="36" t="s">
        <v>34</v>
      </c>
      <c r="C46" s="37">
        <v>480</v>
      </c>
      <c r="D46" s="38">
        <v>2</v>
      </c>
      <c r="E46" s="14">
        <f t="shared" si="0"/>
        <v>4.1666666666666666E-3</v>
      </c>
      <c r="G46" s="18"/>
    </row>
    <row r="47" spans="1:7">
      <c r="A47" s="20"/>
      <c r="B47" s="36" t="s">
        <v>80</v>
      </c>
      <c r="C47" s="37">
        <v>1093</v>
      </c>
      <c r="D47" s="38">
        <v>3</v>
      </c>
      <c r="E47" s="14">
        <f t="shared" si="0"/>
        <v>2.7447392497712718E-3</v>
      </c>
      <c r="G47" s="18"/>
    </row>
    <row r="48" spans="1:7">
      <c r="A48" s="20"/>
      <c r="B48" s="36" t="s">
        <v>81</v>
      </c>
      <c r="C48" s="37">
        <v>754</v>
      </c>
      <c r="D48" s="38">
        <v>2</v>
      </c>
      <c r="E48" s="14">
        <f t="shared" si="0"/>
        <v>2.6525198938992041E-3</v>
      </c>
      <c r="G48" s="18"/>
    </row>
    <row r="49" spans="1:7">
      <c r="A49" s="20"/>
      <c r="B49" s="36" t="s">
        <v>82</v>
      </c>
      <c r="C49" s="37">
        <v>516</v>
      </c>
      <c r="D49" s="38"/>
      <c r="E49" s="14" t="str">
        <f t="shared" si="0"/>
        <v xml:space="preserve"> </v>
      </c>
      <c r="G49" s="18"/>
    </row>
    <row r="50" spans="1:7">
      <c r="A50" s="20"/>
      <c r="B50" s="36" t="s">
        <v>83</v>
      </c>
      <c r="C50" s="37">
        <v>27</v>
      </c>
      <c r="D50" s="38"/>
      <c r="E50" s="14" t="str">
        <f t="shared" si="0"/>
        <v xml:space="preserve"> </v>
      </c>
      <c r="G50" s="18"/>
    </row>
    <row r="51" spans="1:7">
      <c r="A51" s="20"/>
      <c r="B51" s="36" t="s">
        <v>35</v>
      </c>
      <c r="C51" s="37">
        <v>208</v>
      </c>
      <c r="D51" s="38">
        <v>1</v>
      </c>
      <c r="E51" s="14">
        <f t="shared" si="0"/>
        <v>4.807692307692308E-3</v>
      </c>
      <c r="G51" s="18"/>
    </row>
    <row r="52" spans="1:7">
      <c r="A52" s="20"/>
      <c r="B52" s="36" t="s">
        <v>36</v>
      </c>
      <c r="C52" s="37">
        <v>324</v>
      </c>
      <c r="D52" s="38"/>
      <c r="E52" s="14" t="str">
        <f t="shared" si="0"/>
        <v xml:space="preserve"> </v>
      </c>
      <c r="G52" s="18"/>
    </row>
    <row r="53" spans="1:7">
      <c r="A53" s="20"/>
      <c r="B53" s="36" t="s">
        <v>91</v>
      </c>
      <c r="C53" s="37">
        <v>533</v>
      </c>
      <c r="D53" s="38">
        <v>3</v>
      </c>
      <c r="E53" s="14">
        <f t="shared" si="0"/>
        <v>5.6285178236397749E-3</v>
      </c>
      <c r="G53" s="18"/>
    </row>
    <row r="54" spans="1:7">
      <c r="A54" s="20"/>
      <c r="B54" s="36" t="s">
        <v>38</v>
      </c>
      <c r="C54" s="37">
        <v>622</v>
      </c>
      <c r="D54" s="38">
        <v>32</v>
      </c>
      <c r="E54" s="14">
        <f t="shared" si="0"/>
        <v>5.1446945337620578E-2</v>
      </c>
      <c r="G54" s="18"/>
    </row>
    <row r="55" spans="1:7">
      <c r="A55" s="20"/>
      <c r="B55" s="36" t="s">
        <v>85</v>
      </c>
      <c r="C55" s="37">
        <v>387</v>
      </c>
      <c r="D55" s="38">
        <v>2</v>
      </c>
      <c r="E55" s="14">
        <f t="shared" si="0"/>
        <v>5.1679586563307496E-3</v>
      </c>
      <c r="G55" s="18"/>
    </row>
    <row r="56" spans="1:7">
      <c r="A56" s="20"/>
      <c r="B56" s="36" t="s">
        <v>86</v>
      </c>
      <c r="C56" s="37">
        <v>858</v>
      </c>
      <c r="D56" s="38">
        <v>5</v>
      </c>
      <c r="E56" s="14">
        <f t="shared" si="0"/>
        <v>5.8275058275058279E-3</v>
      </c>
      <c r="G56" s="18"/>
    </row>
    <row r="57" spans="1:7">
      <c r="A57" s="20"/>
      <c r="B57" s="36" t="s">
        <v>40</v>
      </c>
      <c r="C57" s="37">
        <v>474</v>
      </c>
      <c r="D57" s="38">
        <v>1</v>
      </c>
      <c r="E57" s="14">
        <f t="shared" si="0"/>
        <v>2.1097046413502108E-3</v>
      </c>
      <c r="G57" s="18"/>
    </row>
    <row r="58" spans="1:7">
      <c r="A58" s="20"/>
      <c r="B58" s="36" t="s">
        <v>87</v>
      </c>
      <c r="C58" s="37">
        <v>965</v>
      </c>
      <c r="D58" s="38">
        <v>10</v>
      </c>
      <c r="E58" s="14">
        <f t="shared" si="0"/>
        <v>1.0362694300518135E-2</v>
      </c>
      <c r="G58" s="18"/>
    </row>
    <row r="59" spans="1:7">
      <c r="A59" s="20"/>
      <c r="B59" s="36" t="s">
        <v>41</v>
      </c>
      <c r="C59" s="37">
        <v>121</v>
      </c>
      <c r="D59" s="38"/>
      <c r="E59" s="14" t="str">
        <f t="shared" si="0"/>
        <v xml:space="preserve"> </v>
      </c>
      <c r="G59" s="18"/>
    </row>
    <row r="60" spans="1:7">
      <c r="A60" s="20"/>
      <c r="B60" s="36" t="s">
        <v>88</v>
      </c>
      <c r="C60" s="37">
        <v>1011</v>
      </c>
      <c r="D60" s="38">
        <v>1</v>
      </c>
      <c r="E60" s="14">
        <f t="shared" si="0"/>
        <v>9.8911968348170125E-4</v>
      </c>
      <c r="G60" s="18"/>
    </row>
    <row r="61" spans="1:7">
      <c r="A61" s="20"/>
      <c r="B61" s="36" t="s">
        <v>42</v>
      </c>
      <c r="C61" s="37">
        <v>5</v>
      </c>
      <c r="D61" s="38"/>
      <c r="E61" s="14" t="str">
        <f t="shared" si="0"/>
        <v xml:space="preserve"> </v>
      </c>
      <c r="G61" s="18"/>
    </row>
    <row r="62" spans="1:7">
      <c r="A62" s="20"/>
      <c r="B62" s="36" t="s">
        <v>43</v>
      </c>
      <c r="C62" s="37">
        <v>746</v>
      </c>
      <c r="D62" s="38">
        <v>1</v>
      </c>
      <c r="E62" s="14">
        <f t="shared" si="0"/>
        <v>1.3404825737265416E-3</v>
      </c>
      <c r="G62" s="18"/>
    </row>
    <row r="63" spans="1:7">
      <c r="A63" s="20"/>
      <c r="B63" s="36" t="s">
        <v>44</v>
      </c>
      <c r="C63" s="37">
        <v>1147</v>
      </c>
      <c r="D63" s="38">
        <v>2</v>
      </c>
      <c r="E63" s="14">
        <f t="shared" si="0"/>
        <v>1.7436791630340018E-3</v>
      </c>
      <c r="G63" s="18"/>
    </row>
    <row r="64" spans="1:7">
      <c r="A64" s="20"/>
      <c r="B64" s="36" t="s">
        <v>89</v>
      </c>
      <c r="C64" s="37">
        <v>44</v>
      </c>
      <c r="D64" s="38"/>
      <c r="E64" s="14" t="str">
        <f t="shared" si="0"/>
        <v xml:space="preserve"> </v>
      </c>
    </row>
    <row r="65" spans="2:5">
      <c r="B65" s="36" t="s">
        <v>90</v>
      </c>
      <c r="C65" s="37">
        <v>420</v>
      </c>
      <c r="D65" s="38">
        <v>3</v>
      </c>
      <c r="E65" s="14">
        <f t="shared" si="0"/>
        <v>7.1428571428571426E-3</v>
      </c>
    </row>
    <row r="66" spans="2:5">
      <c r="B66" s="35" t="s">
        <v>49</v>
      </c>
      <c r="C66" s="31">
        <v>50471</v>
      </c>
      <c r="D66" s="30">
        <v>310</v>
      </c>
      <c r="E66" s="13">
        <f t="shared" si="0"/>
        <v>6.1421410314834264E-3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Amb</vt:lpstr>
      <vt:lpstr>Ricoveri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macchi.ne</dc:creator>
  <cp:lastModifiedBy>Utente</cp:lastModifiedBy>
  <dcterms:created xsi:type="dcterms:W3CDTF">2020-09-25T14:05:48Z</dcterms:created>
  <dcterms:modified xsi:type="dcterms:W3CDTF">2023-03-21T16:19:48Z</dcterms:modified>
</cp:coreProperties>
</file>